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firstSheet="1" activeTab="1"/>
  </bookViews>
  <sheets>
    <sheet name="schema en formule" sheetId="1" r:id="rId1"/>
    <sheet name="grafiek en functie" sheetId="2" r:id="rId2"/>
    <sheet name="klad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<sst xmlns="http://schemas.openxmlformats.org/spreadsheetml/2006/main" count="49" uniqueCount="39">
  <si>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R2</t>
  </si>
  <si>
    <t>R1</t>
  </si>
  <si>
    <t>Vcc</t>
  </si>
  <si>
    <t>Iin=(Vcc-0,7)/R1</t>
  </si>
  <si>
    <t>Iout (1)</t>
  </si>
  <si>
    <t>Iout (2)</t>
  </si>
  <si>
    <t>Iout (3)</t>
  </si>
  <si>
    <t>Iout (4)</t>
  </si>
  <si>
    <t>Iout (5)</t>
  </si>
  <si>
    <t>Iout (6)</t>
  </si>
  <si>
    <t>Iout (7)</t>
  </si>
  <si>
    <t>Iout (8)</t>
  </si>
  <si>
    <t>Iout (9)</t>
  </si>
  <si>
    <t>Iout (10)</t>
  </si>
  <si>
    <t>Iout (11)</t>
  </si>
  <si>
    <t>Iout (12)</t>
  </si>
  <si>
    <t>Vcc - 0,7</t>
  </si>
  <si>
    <t>}</t>
  </si>
  <si>
    <r>
      <t>I</t>
    </r>
    <r>
      <rPr>
        <b/>
        <sz val="12"/>
        <rFont val="Arial"/>
        <family val="2"/>
      </rPr>
      <t>in</t>
    </r>
  </si>
  <si>
    <r>
      <t>I</t>
    </r>
    <r>
      <rPr>
        <b/>
        <sz val="12"/>
        <rFont val="Arial"/>
        <family val="2"/>
      </rPr>
      <t>out</t>
    </r>
  </si>
  <si>
    <r>
      <t>I</t>
    </r>
    <r>
      <rPr>
        <b/>
        <sz val="12"/>
        <rFont val="Arial"/>
        <family val="2"/>
      </rPr>
      <t>out =</t>
    </r>
  </si>
  <si>
    <r>
      <t>I</t>
    </r>
    <r>
      <rPr>
        <b/>
        <sz val="12"/>
        <rFont val="Arial"/>
        <family val="2"/>
      </rPr>
      <t>in =</t>
    </r>
  </si>
  <si>
    <t>ln</t>
  </si>
  <si>
    <t>{</t>
  </si>
  <si>
    <r>
      <t>I</t>
    </r>
    <r>
      <rPr>
        <sz val="10"/>
        <rFont val="Arial"/>
        <family val="0"/>
      </rPr>
      <t>in</t>
    </r>
  </si>
  <si>
    <r>
      <t>I</t>
    </r>
    <r>
      <rPr>
        <sz val="10"/>
        <rFont val="Arial"/>
        <family val="0"/>
      </rPr>
      <t>out</t>
    </r>
  </si>
  <si>
    <t>T2</t>
  </si>
  <si>
    <t>T1</t>
  </si>
  <si>
    <t>Iout (13)</t>
  </si>
  <si>
    <t>Iout (14)</t>
  </si>
  <si>
    <t>Iout (15)</t>
  </si>
  <si>
    <t>Iout (16)</t>
  </si>
  <si>
    <t>Iout (17)</t>
  </si>
  <si>
    <r>
      <t xml:space="preserve">D </t>
    </r>
    <r>
      <rPr>
        <b/>
        <sz val="10"/>
        <rFont val="Arial"/>
        <family val="2"/>
      </rPr>
      <t>[mA]</t>
    </r>
  </si>
  <si>
    <t>Widlar stroombron</t>
  </si>
  <si>
    <t>D %</t>
  </si>
  <si>
    <t>index</t>
  </si>
  <si>
    <t>balk</t>
  </si>
  <si>
    <t>Iout (18)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</si>
</sst>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0000000"/>
    <numFmt numFmtId="167" formatCode="0.0000000"/>
    <numFmt numFmtId="168" formatCode="0.000"/>
    <numFmt numFmtId="169" formatCode="0.00000E+00"/>
    <numFmt numFmtId="170" formatCode="0.0"/>
    <numFmt numFmtId="171" formatCode="0.000%"/>
    <numFmt numFmtId="172" formatCode="0.00000"/>
    <numFmt numFmtId="173" formatCode="0.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8.25"/>
      <name val="Arial"/>
      <family val="0"/>
    </font>
    <font>
      <sz val="24"/>
      <name val="Arial"/>
      <family val="2"/>
    </font>
    <font>
      <b/>
      <sz val="22"/>
      <name val="Script"/>
      <family val="4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sz val="3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168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69" fontId="2" fillId="3" borderId="1" xfId="0" applyNumberFormat="1" applyFont="1" applyFill="1" applyBorder="1" applyAlignment="1">
      <alignment horizontal="center"/>
    </xf>
    <xf numFmtId="169" fontId="1" fillId="2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6" fontId="0" fillId="6" borderId="0" xfId="0" applyNumberFormat="1" applyFill="1" applyAlignment="1">
      <alignment/>
    </xf>
    <xf numFmtId="1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6" fontId="0" fillId="7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71" fontId="0" fillId="5" borderId="0" xfId="0" applyNumberFormat="1" applyFill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Controle iteratie-gedrag</a:t>
            </a:r>
          </a:p>
        </c:rich>
      </c:tx>
      <c:layout>
        <c:manualLayout>
          <c:xMode val="factor"/>
          <c:yMode val="factor"/>
          <c:x val="-0.085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5"/>
          <c:w val="0.69675"/>
          <c:h val="0.81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'grafiek en functie'!$E$82:$Y$82</c:f>
              <c:numCache/>
            </c:numRef>
          </c:xVal>
          <c:yVal>
            <c:numRef>
              <c:f>'grafiek en functie'!$E$83:$Y$83</c:f>
              <c:numCache/>
            </c:numRef>
          </c:yVal>
          <c:smooth val="1"/>
        </c:ser>
        <c:axId val="7404380"/>
        <c:axId val="66639421"/>
      </c:scatterChart>
      <c:valAx>
        <c:axId val="7404380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iteraties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6639421"/>
        <c:crossesAt val="1E-07"/>
        <c:crossBetween val="midCat"/>
        <c:dispUnits/>
      </c:valAx>
      <c:valAx>
        <c:axId val="66639421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740438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overdrachtsfunctie Widlar stroombron</a:t>
            </a:r>
          </a:p>
        </c:rich>
      </c:tx>
      <c:layout>
        <c:manualLayout>
          <c:xMode val="factor"/>
          <c:yMode val="factor"/>
          <c:x val="-0.06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275"/>
          <c:w val="0.73925"/>
          <c:h val="0.8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'grafiek en functie'!$Z$1</c:f>
              <c:strCache>
                <c:ptCount val="1"/>
                <c:pt idx="0">
                  <c:v>Iout (18)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'grafiek en functie'!$A$3:$A$80</c:f>
              <c:numCache/>
            </c:numRef>
          </c:xVal>
          <c:yVal>
            <c:numRef>
              <c:f>'grafiek en functie'!$Z$3:$Z$80</c:f>
              <c:numCache/>
            </c:numRef>
          </c:yVal>
          <c:smooth val="1"/>
        </c:ser>
        <c:axId val="62883878"/>
        <c:axId val="29083991"/>
      </c:scatterChart>
      <c:valAx>
        <c:axId val="62883878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R2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At val="1E-07"/>
        <c:crossBetween val="midCat"/>
        <c:dispUnits/>
      </c:valAx>
      <c:valAx>
        <c:axId val="29083991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Iout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axId val="60429328"/>
        <c:axId val="6993041"/>
      </c:scatterChart>
      <c:val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crossBetween val="midCat"/>
        <c:dispUnits/>
      </c:val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16</xdr:row>
      <xdr:rowOff>9525</xdr:rowOff>
    </xdr:from>
    <xdr:to>
      <xdr:col>22</xdr:col>
      <xdr:colOff>19050</xdr:colOff>
      <xdr:row>20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257550" y="2600325"/>
          <a:ext cx="323850" cy="647700"/>
          <a:chOff x="374" y="187"/>
          <a:chExt cx="34" cy="68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374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374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flipV="1">
            <a:off x="375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16</xdr:row>
      <xdr:rowOff>9525</xdr:rowOff>
    </xdr:from>
    <xdr:to>
      <xdr:col>14</xdr:col>
      <xdr:colOff>0</xdr:colOff>
      <xdr:row>20</xdr:row>
      <xdr:rowOff>9525</xdr:rowOff>
    </xdr:to>
    <xdr:grpSp>
      <xdr:nvGrpSpPr>
        <xdr:cNvPr id="5" name="Group 13"/>
        <xdr:cNvGrpSpPr>
          <a:grpSpLocks/>
        </xdr:cNvGrpSpPr>
      </xdr:nvGrpSpPr>
      <xdr:grpSpPr>
        <a:xfrm>
          <a:off x="1943100" y="2600325"/>
          <a:ext cx="323850" cy="647700"/>
          <a:chOff x="323" y="187"/>
          <a:chExt cx="34" cy="68"/>
        </a:xfrm>
        <a:solidFill>
          <a:srgbClr val="FFFFFF"/>
        </a:solidFill>
      </xdr:grpSpPr>
      <xdr:sp>
        <xdr:nvSpPr>
          <xdr:cNvPr id="6" name="Line 9"/>
          <xdr:cNvSpPr>
            <a:spLocks/>
          </xdr:cNvSpPr>
        </xdr:nvSpPr>
        <xdr:spPr>
          <a:xfrm>
            <a:off x="357" y="187"/>
            <a:ext cx="0" cy="6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 flipH="1">
            <a:off x="323" y="233"/>
            <a:ext cx="34" cy="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323" y="187"/>
            <a:ext cx="33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22</xdr:row>
      <xdr:rowOff>0</xdr:rowOff>
    </xdr:from>
    <xdr:to>
      <xdr:col>22</xdr:col>
      <xdr:colOff>104775</xdr:colOff>
      <xdr:row>25</xdr:row>
      <xdr:rowOff>152400</xdr:rowOff>
    </xdr:to>
    <xdr:sp>
      <xdr:nvSpPr>
        <xdr:cNvPr id="9" name="Rectangle 16"/>
        <xdr:cNvSpPr>
          <a:spLocks/>
        </xdr:cNvSpPr>
      </xdr:nvSpPr>
      <xdr:spPr>
        <a:xfrm>
          <a:off x="3467100" y="3562350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0</xdr:rowOff>
    </xdr:from>
    <xdr:to>
      <xdr:col>12</xdr:col>
      <xdr:colOff>95250</xdr:colOff>
      <xdr:row>10</xdr:row>
      <xdr:rowOff>152400</xdr:rowOff>
    </xdr:to>
    <xdr:sp>
      <xdr:nvSpPr>
        <xdr:cNvPr id="10" name="Rectangle 17"/>
        <xdr:cNvSpPr>
          <a:spLocks/>
        </xdr:cNvSpPr>
      </xdr:nvSpPr>
      <xdr:spPr>
        <a:xfrm>
          <a:off x="1838325" y="1133475"/>
          <a:ext cx="200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38100</xdr:rowOff>
    </xdr:from>
    <xdr:to>
      <xdr:col>10</xdr:col>
      <xdr:colOff>123825</xdr:colOff>
      <xdr:row>5</xdr:row>
      <xdr:rowOff>19050</xdr:rowOff>
    </xdr:to>
    <xdr:sp>
      <xdr:nvSpPr>
        <xdr:cNvPr id="11" name="Line 18"/>
        <xdr:cNvSpPr>
          <a:spLocks/>
        </xdr:cNvSpPr>
      </xdr:nvSpPr>
      <xdr:spPr>
        <a:xfrm>
          <a:off x="174307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</xdr:row>
      <xdr:rowOff>66675</xdr:rowOff>
    </xdr:from>
    <xdr:to>
      <xdr:col>20</xdr:col>
      <xdr:colOff>114300</xdr:colOff>
      <xdr:row>5</xdr:row>
      <xdr:rowOff>47625</xdr:rowOff>
    </xdr:to>
    <xdr:sp>
      <xdr:nvSpPr>
        <xdr:cNvPr id="12" name="Line 19"/>
        <xdr:cNvSpPr>
          <a:spLocks/>
        </xdr:cNvSpPr>
      </xdr:nvSpPr>
      <xdr:spPr>
        <a:xfrm>
          <a:off x="3352800" y="552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6</xdr:row>
      <xdr:rowOff>57150</xdr:rowOff>
    </xdr:from>
    <xdr:to>
      <xdr:col>13</xdr:col>
      <xdr:colOff>742950</xdr:colOff>
      <xdr:row>30</xdr:row>
      <xdr:rowOff>57150</xdr:rowOff>
    </xdr:to>
    <xdr:grpSp>
      <xdr:nvGrpSpPr>
        <xdr:cNvPr id="1" name="Group 159"/>
        <xdr:cNvGrpSpPr>
          <a:grpSpLocks/>
        </xdr:cNvGrpSpPr>
      </xdr:nvGrpSpPr>
      <xdr:grpSpPr>
        <a:xfrm>
          <a:off x="6496050" y="1028700"/>
          <a:ext cx="4200525" cy="3886200"/>
          <a:chOff x="529" y="105"/>
          <a:chExt cx="441" cy="408"/>
        </a:xfrm>
        <a:solidFill>
          <a:srgbClr val="FFFFFF"/>
        </a:solidFill>
      </xdr:grpSpPr>
      <xdr:graphicFrame>
        <xdr:nvGraphicFramePr>
          <xdr:cNvPr id="2" name="Chart 131"/>
          <xdr:cNvGraphicFramePr/>
        </xdr:nvGraphicFramePr>
        <xdr:xfrm>
          <a:off x="529" y="105"/>
          <a:ext cx="441" cy="4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4"/>
          <xdr:cNvSpPr txBox="1">
            <a:spLocks noChangeArrowheads="1"/>
          </xdr:cNvSpPr>
        </xdr:nvSpPr>
        <xdr:spPr>
          <a:xfrm>
            <a:off x="848" y="115"/>
            <a:ext cx="4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R2 =</a:t>
            </a:r>
          </a:p>
        </xdr:txBody>
      </xdr:sp>
      <xdr:pic>
        <xdr:nvPicPr>
          <xdr:cNvPr id="4" name="ScrollBar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8" y="160"/>
            <a:ext cx="36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ext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91" y="114"/>
            <a:ext cx="71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76200</xdr:colOff>
      <xdr:row>6</xdr:row>
      <xdr:rowOff>76200</xdr:rowOff>
    </xdr:from>
    <xdr:to>
      <xdr:col>8</xdr:col>
      <xdr:colOff>495300</xdr:colOff>
      <xdr:row>30</xdr:row>
      <xdr:rowOff>76200</xdr:rowOff>
    </xdr:to>
    <xdr:grpSp>
      <xdr:nvGrpSpPr>
        <xdr:cNvPr id="6" name="Group 158"/>
        <xdr:cNvGrpSpPr>
          <a:grpSpLocks/>
        </xdr:cNvGrpSpPr>
      </xdr:nvGrpSpPr>
      <xdr:grpSpPr>
        <a:xfrm>
          <a:off x="1495425" y="1047750"/>
          <a:ext cx="4762500" cy="3886200"/>
          <a:chOff x="14" y="106"/>
          <a:chExt cx="500" cy="408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4" y="106"/>
          <a:ext cx="500" cy="40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TextBox 141"/>
          <xdr:cNvSpPr txBox="1">
            <a:spLocks noChangeArrowheads="1"/>
          </xdr:cNvSpPr>
        </xdr:nvSpPr>
        <xdr:spPr>
          <a:xfrm>
            <a:off x="396" y="113"/>
            <a:ext cx="4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R1 =</a:t>
            </a:r>
          </a:p>
        </xdr:txBody>
      </xdr:sp>
      <xdr:pic>
        <xdr:nvPicPr>
          <xdr:cNvPr id="9" name="Text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2" y="113"/>
            <a:ext cx="70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ScrollBar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16" y="156"/>
            <a:ext cx="41" cy="2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114300</xdr:rowOff>
    </xdr:from>
    <xdr:to>
      <xdr:col>6</xdr:col>
      <xdr:colOff>590550</xdr:colOff>
      <xdr:row>15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333500" y="1085850"/>
          <a:ext cx="2914650" cy="1495425"/>
          <a:chOff x="245" y="132"/>
          <a:chExt cx="306" cy="157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455" y="132"/>
            <a:ext cx="96" cy="152"/>
            <a:chOff x="386" y="68"/>
            <a:chExt cx="96" cy="152"/>
          </a:xfrm>
          <a:solidFill>
            <a:srgbClr val="FFFFFF"/>
          </a:solidFill>
        </xdr:grpSpPr>
        <xdr:pic>
          <xdr:nvPicPr>
            <xdr:cNvPr id="3" name="ScrollBar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86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ScrollBar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0" y="68"/>
              <a:ext cx="32" cy="15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aphicFrame>
        <xdr:nvGraphicFramePr>
          <xdr:cNvPr id="5" name="Chart 4"/>
          <xdr:cNvGraphicFramePr/>
        </xdr:nvGraphicFramePr>
        <xdr:xfrm>
          <a:off x="245" y="137"/>
          <a:ext cx="167" cy="1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K2:AV31"/>
  <sheetViews>
    <sheetView zoomScale="150" zoomScaleNormal="150" workbookViewId="0" topLeftCell="A1">
      <selection activeCell="D35" sqref="D35"/>
    </sheetView>
  </sheetViews>
  <sheetFormatPr defaultColWidth="9.140625" defaultRowHeight="12.75" customHeight="1"/>
  <cols>
    <col min="1" max="16384" width="2.421875" style="10" customWidth="1"/>
  </cols>
  <sheetData>
    <row r="2" spans="12:13" ht="12.75" customHeight="1">
      <c r="L2" s="50" t="s">
        <v>2</v>
      </c>
      <c r="M2" s="50"/>
    </row>
    <row r="3" spans="12:48" ht="12.75" customHeight="1">
      <c r="L3" s="50"/>
      <c r="M3" s="50"/>
      <c r="AA3" s="51" t="s">
        <v>34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2:48" ht="12.75" customHeight="1">
      <c r="L4" s="61" t="s">
        <v>24</v>
      </c>
      <c r="M4" s="50"/>
      <c r="V4" s="61" t="s">
        <v>25</v>
      </c>
      <c r="W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2:48" ht="12.75" customHeight="1">
      <c r="L5" s="50"/>
      <c r="M5" s="50"/>
      <c r="V5" s="50"/>
      <c r="W5" s="5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3:22" ht="12.75" customHeight="1">
      <c r="M6" s="12"/>
      <c r="V6" s="13"/>
    </row>
    <row r="7" spans="13:22" ht="12.75" customHeight="1">
      <c r="M7" s="12"/>
      <c r="V7" s="13"/>
    </row>
    <row r="8" spans="13:35" ht="12.75" customHeight="1">
      <c r="M8" s="12"/>
      <c r="V8" s="13"/>
      <c r="AA8" s="52" t="s">
        <v>21</v>
      </c>
      <c r="AB8" s="53"/>
      <c r="AC8" s="53"/>
      <c r="AD8" s="53" t="s">
        <v>16</v>
      </c>
      <c r="AE8" s="53"/>
      <c r="AF8" s="53"/>
      <c r="AG8" s="53"/>
      <c r="AH8" s="53"/>
      <c r="AI8" s="21"/>
    </row>
    <row r="9" spans="11:35" ht="12.75" customHeight="1" thickBot="1">
      <c r="K9" s="50" t="s">
        <v>1</v>
      </c>
      <c r="M9" s="12"/>
      <c r="V9" s="13"/>
      <c r="AA9" s="53"/>
      <c r="AB9" s="53"/>
      <c r="AC9" s="53"/>
      <c r="AD9" s="57"/>
      <c r="AE9" s="57"/>
      <c r="AF9" s="57"/>
      <c r="AG9" s="57"/>
      <c r="AH9" s="57"/>
      <c r="AI9" s="21"/>
    </row>
    <row r="10" spans="11:35" ht="12.75" customHeight="1">
      <c r="K10" s="50"/>
      <c r="M10" s="12"/>
      <c r="V10" s="13"/>
      <c r="AA10" s="53"/>
      <c r="AB10" s="53"/>
      <c r="AC10" s="53"/>
      <c r="AD10" s="55" t="s">
        <v>1</v>
      </c>
      <c r="AE10" s="55"/>
      <c r="AF10" s="55"/>
      <c r="AG10" s="55"/>
      <c r="AH10" s="55"/>
      <c r="AI10" s="21"/>
    </row>
    <row r="11" spans="13:35" ht="12.75" customHeight="1">
      <c r="M11" s="12"/>
      <c r="V11" s="13"/>
      <c r="AA11" s="53"/>
      <c r="AB11" s="53"/>
      <c r="AC11" s="53"/>
      <c r="AD11" s="53"/>
      <c r="AE11" s="53"/>
      <c r="AF11" s="53"/>
      <c r="AG11" s="53"/>
      <c r="AH11" s="53"/>
      <c r="AI11" s="21"/>
    </row>
    <row r="12" spans="13:22" ht="12.75" customHeight="1">
      <c r="M12" s="12"/>
      <c r="V12" s="13"/>
    </row>
    <row r="13" spans="13:22" ht="12.75" customHeight="1">
      <c r="M13" s="12"/>
      <c r="V13" s="13"/>
    </row>
    <row r="14" spans="13:22" ht="12.75" customHeight="1">
      <c r="M14" s="14"/>
      <c r="N14" s="11"/>
      <c r="O14" s="11"/>
      <c r="P14" s="11"/>
      <c r="Q14" s="15"/>
      <c r="V14" s="13"/>
    </row>
    <row r="15" spans="13:22" ht="12.75" customHeight="1">
      <c r="M15" s="12"/>
      <c r="N15" s="16"/>
      <c r="O15" s="16"/>
      <c r="P15" s="16"/>
      <c r="Q15" s="13"/>
      <c r="V15" s="13"/>
    </row>
    <row r="16" spans="13:22" ht="12.75" customHeight="1">
      <c r="M16" s="12"/>
      <c r="N16" s="16"/>
      <c r="O16" s="16"/>
      <c r="P16" s="16"/>
      <c r="Q16" s="13"/>
      <c r="V16" s="13"/>
    </row>
    <row r="17" spans="13:39" ht="12.75" customHeight="1">
      <c r="M17" s="16"/>
      <c r="N17" s="16"/>
      <c r="O17" s="16"/>
      <c r="P17" s="16"/>
      <c r="Q17" s="13"/>
      <c r="AA17" s="52" t="s">
        <v>20</v>
      </c>
      <c r="AB17" s="53"/>
      <c r="AC17" s="53"/>
      <c r="AD17" s="20"/>
      <c r="AE17" s="54">
        <v>0.026</v>
      </c>
      <c r="AF17" s="54"/>
      <c r="AG17" s="54"/>
      <c r="AH17" s="22"/>
      <c r="AI17" s="60" t="s">
        <v>22</v>
      </c>
      <c r="AJ17" s="59" t="s">
        <v>23</v>
      </c>
      <c r="AK17" s="58" t="s">
        <v>18</v>
      </c>
      <c r="AL17" s="56"/>
      <c r="AM17" s="59" t="s">
        <v>17</v>
      </c>
    </row>
    <row r="18" spans="11:39" ht="12.75" customHeight="1" thickBot="1">
      <c r="K18" s="50" t="s">
        <v>27</v>
      </c>
      <c r="L18" s="50"/>
      <c r="M18" s="16"/>
      <c r="N18" s="16"/>
      <c r="O18" s="16"/>
      <c r="P18" s="16"/>
      <c r="Q18" s="13"/>
      <c r="W18" s="50" t="s">
        <v>26</v>
      </c>
      <c r="X18" s="50"/>
      <c r="AA18" s="53"/>
      <c r="AB18" s="53"/>
      <c r="AC18" s="53"/>
      <c r="AD18" s="20"/>
      <c r="AE18" s="54"/>
      <c r="AF18" s="54"/>
      <c r="AG18" s="54"/>
      <c r="AH18" s="22"/>
      <c r="AI18" s="60"/>
      <c r="AJ18" s="59"/>
      <c r="AK18" s="57"/>
      <c r="AL18" s="57"/>
      <c r="AM18" s="59"/>
    </row>
    <row r="19" spans="11:39" ht="12.75" customHeight="1">
      <c r="K19" s="50"/>
      <c r="L19" s="50"/>
      <c r="O19" s="11"/>
      <c r="P19" s="11"/>
      <c r="Q19" s="11"/>
      <c r="R19" s="11"/>
      <c r="S19" s="11"/>
      <c r="T19" s="11"/>
      <c r="W19" s="50"/>
      <c r="X19" s="50"/>
      <c r="AA19" s="53"/>
      <c r="AB19" s="53"/>
      <c r="AC19" s="53"/>
      <c r="AD19" s="20"/>
      <c r="AE19" s="55" t="s">
        <v>0</v>
      </c>
      <c r="AF19" s="55"/>
      <c r="AG19" s="55"/>
      <c r="AH19" s="23"/>
      <c r="AI19" s="60"/>
      <c r="AJ19" s="59"/>
      <c r="AK19" s="52" t="s">
        <v>19</v>
      </c>
      <c r="AL19" s="53"/>
      <c r="AM19" s="59"/>
    </row>
    <row r="20" spans="27:39" ht="12.75" customHeight="1">
      <c r="AA20" s="53"/>
      <c r="AB20" s="53"/>
      <c r="AC20" s="53"/>
      <c r="AD20" s="20"/>
      <c r="AE20" s="56"/>
      <c r="AF20" s="56"/>
      <c r="AG20" s="56"/>
      <c r="AH20" s="23"/>
      <c r="AI20" s="60"/>
      <c r="AJ20" s="59"/>
      <c r="AK20" s="53"/>
      <c r="AL20" s="53"/>
      <c r="AM20" s="59"/>
    </row>
    <row r="21" spans="13:23" ht="12.75" customHeight="1">
      <c r="M21" s="12"/>
      <c r="W21" s="12"/>
    </row>
    <row r="22" spans="13:23" ht="12.75" customHeight="1">
      <c r="M22" s="12"/>
      <c r="V22" s="13"/>
      <c r="W22" s="16"/>
    </row>
    <row r="23" spans="13:23" ht="12.75" customHeight="1">
      <c r="M23" s="12"/>
      <c r="V23" s="13"/>
      <c r="W23" s="16"/>
    </row>
    <row r="24" spans="13:23" ht="12.75" customHeight="1">
      <c r="M24" s="12"/>
      <c r="U24" s="50" t="s">
        <v>0</v>
      </c>
      <c r="V24" s="13"/>
      <c r="W24" s="16"/>
    </row>
    <row r="25" spans="13:23" ht="12.75" customHeight="1">
      <c r="M25" s="12"/>
      <c r="U25" s="50"/>
      <c r="V25" s="13"/>
      <c r="W25" s="16"/>
    </row>
    <row r="26" spans="13:22" ht="12.75" customHeight="1">
      <c r="M26" s="12"/>
      <c r="V26" s="13"/>
    </row>
    <row r="27" spans="13:22" ht="12.75" customHeight="1">
      <c r="M27" s="12"/>
      <c r="V27" s="13"/>
    </row>
    <row r="28" spans="13:22" ht="12.75" customHeight="1" thickBot="1">
      <c r="M28" s="18"/>
      <c r="N28" s="17"/>
      <c r="O28" s="17"/>
      <c r="P28" s="17"/>
      <c r="Q28" s="17"/>
      <c r="R28" s="17"/>
      <c r="S28" s="17"/>
      <c r="T28" s="17"/>
      <c r="U28" s="17"/>
      <c r="V28" s="19"/>
    </row>
    <row r="29" ht="12.75" customHeight="1" thickTop="1">
      <c r="R29" s="24"/>
    </row>
    <row r="30" ht="12.75" customHeight="1" thickBot="1">
      <c r="R30" s="12"/>
    </row>
    <row r="31" spans="17:18" ht="12.75" customHeight="1" thickTop="1">
      <c r="Q31" s="25"/>
      <c r="R31" s="25"/>
    </row>
  </sheetData>
  <mergeCells count="19">
    <mergeCell ref="L4:M5"/>
    <mergeCell ref="V4:W5"/>
    <mergeCell ref="K9:K10"/>
    <mergeCell ref="U24:U25"/>
    <mergeCell ref="AK17:AL18"/>
    <mergeCell ref="AK19:AL20"/>
    <mergeCell ref="AM17:AM20"/>
    <mergeCell ref="AI17:AI20"/>
    <mergeCell ref="AJ17:AJ20"/>
    <mergeCell ref="L2:M3"/>
    <mergeCell ref="W18:X19"/>
    <mergeCell ref="K18:L19"/>
    <mergeCell ref="AA3:AV5"/>
    <mergeCell ref="AA8:AC11"/>
    <mergeCell ref="AA17:AC20"/>
    <mergeCell ref="AE17:AG18"/>
    <mergeCell ref="AE19:AG20"/>
    <mergeCell ref="AD8:AH9"/>
    <mergeCell ref="AD10:AH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AB84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8.140625" style="2" bestFit="1" customWidth="1"/>
    <col min="2" max="2" width="8.140625" style="30" bestFit="1" customWidth="1"/>
    <col min="3" max="3" width="5.00390625" style="2" bestFit="1" customWidth="1"/>
    <col min="4" max="4" width="14.8515625" style="2" bestFit="1" customWidth="1"/>
    <col min="5" max="12" width="12.57421875" style="7" bestFit="1" customWidth="1"/>
    <col min="13" max="25" width="12.57421875" style="7" customWidth="1"/>
    <col min="26" max="26" width="9.57421875" style="9" customWidth="1"/>
    <col min="27" max="27" width="12.00390625" style="28" bestFit="1" customWidth="1"/>
    <col min="28" max="28" width="7.8515625" style="28" bestFit="1" customWidth="1"/>
  </cols>
  <sheetData>
    <row r="1" spans="1:28" s="1" customFormat="1" ht="12.75">
      <c r="A1" s="4" t="s">
        <v>0</v>
      </c>
      <c r="B1" s="29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15</v>
      </c>
      <c r="R1" s="5" t="s">
        <v>15</v>
      </c>
      <c r="S1" s="5" t="s">
        <v>15</v>
      </c>
      <c r="T1" s="5" t="s">
        <v>15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38</v>
      </c>
      <c r="AA1" s="26" t="s">
        <v>33</v>
      </c>
      <c r="AB1" s="26" t="s">
        <v>35</v>
      </c>
    </row>
    <row r="2" spans="1:28" s="1" customFormat="1" ht="12.75">
      <c r="A2" s="3"/>
      <c r="B2" s="46">
        <v>7788</v>
      </c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27"/>
      <c r="AB2" s="27"/>
    </row>
    <row r="3" spans="1:28" ht="12.75">
      <c r="A3" s="31">
        <v>100</v>
      </c>
      <c r="B3" s="48">
        <f>3500*ROUND(1-COS(B2*PI()/32767),2)+50</f>
        <v>995.0000000000001</v>
      </c>
      <c r="C3" s="32">
        <v>10</v>
      </c>
      <c r="D3" s="49">
        <f>(C3-0.7)/B3</f>
        <v>0.009346733668341708</v>
      </c>
      <c r="E3" s="33">
        <v>1E-05</v>
      </c>
      <c r="F3" s="38">
        <f aca="true" t="shared" si="0" ref="F3:Y3">(0.026/$A3)*LN($D3/E3)</f>
        <v>0.0017784512532724197</v>
      </c>
      <c r="G3" s="38">
        <f t="shared" si="0"/>
        <v>0.0004314138501013668</v>
      </c>
      <c r="H3" s="38">
        <f>(0.026/$A3)*LN($D3/G3)</f>
        <v>0.0007996857394539177</v>
      </c>
      <c r="I3" s="38">
        <f t="shared" si="0"/>
        <v>0.0006392264830005047</v>
      </c>
      <c r="J3" s="38">
        <f t="shared" si="0"/>
        <v>0.0006974560829322971</v>
      </c>
      <c r="K3" s="38">
        <f t="shared" si="0"/>
        <v>0.0006747890949252914</v>
      </c>
      <c r="L3" s="38">
        <f t="shared" si="0"/>
        <v>0.0006833793280283261</v>
      </c>
      <c r="M3" s="38">
        <f t="shared" si="0"/>
        <v>0.0006800903539185526</v>
      </c>
      <c r="N3" s="38">
        <f t="shared" si="0"/>
        <v>0.000681344705135118</v>
      </c>
      <c r="O3" s="38">
        <f t="shared" si="0"/>
        <v>0.000680865605663689</v>
      </c>
      <c r="P3" s="38">
        <f t="shared" si="0"/>
        <v>0.0006810484935286834</v>
      </c>
      <c r="Q3" s="38">
        <f t="shared" si="0"/>
        <v>0.0006809786640949291</v>
      </c>
      <c r="R3" s="38">
        <f t="shared" si="0"/>
        <v>0.0006810053238464479</v>
      </c>
      <c r="S3" s="38">
        <f t="shared" si="0"/>
        <v>0.0006809951452607124</v>
      </c>
      <c r="T3" s="38">
        <f t="shared" si="0"/>
        <v>0.0006809990313567178</v>
      </c>
      <c r="U3" s="38">
        <f t="shared" si="0"/>
        <v>0.0006809975476720168</v>
      </c>
      <c r="V3" s="38">
        <f t="shared" si="0"/>
        <v>0.0006809981141316221</v>
      </c>
      <c r="W3" s="38">
        <f t="shared" si="0"/>
        <v>0.0006809978978614805</v>
      </c>
      <c r="X3" s="38">
        <f t="shared" si="0"/>
        <v>0.0006809979804318203</v>
      </c>
      <c r="Y3" s="38">
        <f t="shared" si="0"/>
        <v>0.0006809979489070724</v>
      </c>
      <c r="Z3" s="39">
        <f>(0.026/$A3)*LN($D3/Y3)</f>
        <v>0.0006809979609429886</v>
      </c>
      <c r="AA3" s="40">
        <f>Y3-Z3</f>
        <v>-1.2035916208998076E-11</v>
      </c>
      <c r="AB3" s="41">
        <f>AA3/Z3</f>
        <v>-1.7673938688937854E-08</v>
      </c>
    </row>
    <row r="4" spans="1:28" ht="12.75">
      <c r="A4" s="34">
        <f>A3+A3/10</f>
        <v>110</v>
      </c>
      <c r="B4" s="47">
        <f>B3</f>
        <v>995.0000000000001</v>
      </c>
      <c r="C4" s="35">
        <f>C3</f>
        <v>10</v>
      </c>
      <c r="D4" s="36">
        <f>D3</f>
        <v>0.009346733668341708</v>
      </c>
      <c r="E4" s="37">
        <f>E3</f>
        <v>1E-05</v>
      </c>
      <c r="F4" s="38">
        <f aca="true" t="shared" si="1" ref="F4:Z4">(0.026/$A4)*LN($D4/E4)</f>
        <v>0.0016167738666112907</v>
      </c>
      <c r="G4" s="38">
        <f t="shared" si="1"/>
        <v>0.000414722269864083</v>
      </c>
      <c r="H4" s="38">
        <f t="shared" si="1"/>
        <v>0.0007363136545844691</v>
      </c>
      <c r="I4" s="38">
        <f t="shared" si="1"/>
        <v>0.0006006297893573952</v>
      </c>
      <c r="J4" s="38">
        <f t="shared" si="1"/>
        <v>0.0006487717286383286</v>
      </c>
      <c r="K4" s="38">
        <f t="shared" si="1"/>
        <v>0.0006305475785727288</v>
      </c>
      <c r="L4" s="38">
        <f t="shared" si="1"/>
        <v>0.0006372821252325727</v>
      </c>
      <c r="M4" s="38">
        <f t="shared" si="1"/>
        <v>0.0006347710357626454</v>
      </c>
      <c r="N4" s="38">
        <f t="shared" si="1"/>
        <v>0.0006357042216192022</v>
      </c>
      <c r="O4" s="38">
        <f t="shared" si="1"/>
        <v>0.0006353569952708818</v>
      </c>
      <c r="P4" s="38">
        <f t="shared" si="1"/>
        <v>0.0006354861341090137</v>
      </c>
      <c r="Q4" s="38">
        <f t="shared" si="1"/>
        <v>0.0006354380971408371</v>
      </c>
      <c r="R4" s="38">
        <f t="shared" si="1"/>
        <v>0.0006354559647559229</v>
      </c>
      <c r="S4" s="38">
        <f t="shared" si="1"/>
        <v>0.0006354493186402447</v>
      </c>
      <c r="T4" s="38">
        <f t="shared" si="1"/>
        <v>0.0006354517907364582</v>
      </c>
      <c r="U4" s="38">
        <f t="shared" si="1"/>
        <v>0.0006354508712099172</v>
      </c>
      <c r="V4" s="38">
        <f t="shared" si="1"/>
        <v>0.000635451213238687</v>
      </c>
      <c r="W4" s="38">
        <f t="shared" si="1"/>
        <v>0.0006354510860169839</v>
      </c>
      <c r="X4" s="38">
        <f t="shared" si="1"/>
        <v>0.0006354511333386142</v>
      </c>
      <c r="Y4" s="38">
        <f t="shared" si="1"/>
        <v>0.0006354511157367682</v>
      </c>
      <c r="Z4" s="39">
        <f t="shared" si="1"/>
        <v>0.000635451122283985</v>
      </c>
      <c r="AA4" s="40">
        <f aca="true" t="shared" si="2" ref="AA4:AA67">Y4-Z4</f>
        <v>-6.547216761798591E-12</v>
      </c>
      <c r="AB4" s="41">
        <f aca="true" t="shared" si="3" ref="AB4:AB67">AA4/Z4</f>
        <v>-1.0303257846592676E-08</v>
      </c>
    </row>
    <row r="5" spans="1:28" ht="12.75">
      <c r="A5" s="34">
        <f aca="true" t="shared" si="4" ref="A5:A68">A4+A4/10</f>
        <v>121</v>
      </c>
      <c r="B5" s="47">
        <f aca="true" t="shared" si="5" ref="B5:B68">B4</f>
        <v>995.0000000000001</v>
      </c>
      <c r="C5" s="35">
        <f aca="true" t="shared" si="6" ref="C5:C68">C4</f>
        <v>10</v>
      </c>
      <c r="D5" s="36">
        <f aca="true" t="shared" si="7" ref="D5:D68">D4</f>
        <v>0.009346733668341708</v>
      </c>
      <c r="E5" s="37">
        <f aca="true" t="shared" si="8" ref="E5:E68">E4</f>
        <v>1E-05</v>
      </c>
      <c r="F5" s="38">
        <f aca="true" t="shared" si="9" ref="F5:Z5">(0.026/$A5)*LN($D5/E5)</f>
        <v>0.0014697944241920825</v>
      </c>
      <c r="G5" s="38">
        <f t="shared" si="9"/>
        <v>0.00039750011867736835</v>
      </c>
      <c r="H5" s="38">
        <f t="shared" si="9"/>
        <v>0.0006784897660833838</v>
      </c>
      <c r="I5" s="38">
        <f t="shared" si="9"/>
        <v>0.0005636011028824088</v>
      </c>
      <c r="J5" s="38">
        <f t="shared" si="9"/>
        <v>0.0006034654759199887</v>
      </c>
      <c r="K5" s="38">
        <f>(0.026/$A5)*LN($D5/J5)</f>
        <v>0.0005887803975273866</v>
      </c>
      <c r="L5" s="38">
        <f t="shared" si="9"/>
        <v>0.0005940739884713236</v>
      </c>
      <c r="M5" s="38">
        <f t="shared" si="9"/>
        <v>0.0005921507197580281</v>
      </c>
      <c r="N5" s="38">
        <f t="shared" si="9"/>
        <v>0.0005928474928244985</v>
      </c>
      <c r="O5" s="38">
        <f t="shared" si="9"/>
        <v>0.0005925948007138613</v>
      </c>
      <c r="P5" s="38">
        <f t="shared" si="9"/>
        <v>0.0005926864078371048</v>
      </c>
      <c r="Q5" s="38">
        <f t="shared" si="9"/>
        <v>0.0005926531934823348</v>
      </c>
      <c r="R5" s="38">
        <f t="shared" si="9"/>
        <v>0.000592665235548233</v>
      </c>
      <c r="S5" s="38">
        <f t="shared" si="9"/>
        <v>0.0005926608695461753</v>
      </c>
      <c r="T5" s="38">
        <f t="shared" si="9"/>
        <v>0.0005926624524847412</v>
      </c>
      <c r="U5" s="38">
        <f t="shared" si="9"/>
        <v>0.0005926618785728754</v>
      </c>
      <c r="V5" s="38">
        <f t="shared" si="9"/>
        <v>0.0005926620866507859</v>
      </c>
      <c r="W5" s="38">
        <f t="shared" si="9"/>
        <v>0.0005926620112098815</v>
      </c>
      <c r="X5" s="38">
        <f t="shared" si="9"/>
        <v>0.0005926620385617971</v>
      </c>
      <c r="Y5" s="38">
        <f t="shared" si="9"/>
        <v>0.000592662028645064</v>
      </c>
      <c r="Z5" s="39">
        <f t="shared" si="9"/>
        <v>0.0005926620322404828</v>
      </c>
      <c r="AA5" s="40">
        <f t="shared" si="2"/>
        <v>-3.5954188844916635E-12</v>
      </c>
      <c r="AB5" s="41">
        <f t="shared" si="3"/>
        <v>-6.066558491860265E-09</v>
      </c>
    </row>
    <row r="6" spans="1:28" ht="12.75">
      <c r="A6" s="34">
        <f t="shared" si="4"/>
        <v>133.1</v>
      </c>
      <c r="B6" s="47">
        <f t="shared" si="5"/>
        <v>995.0000000000001</v>
      </c>
      <c r="C6" s="35">
        <f t="shared" si="6"/>
        <v>10</v>
      </c>
      <c r="D6" s="36">
        <f t="shared" si="7"/>
        <v>0.009346733668341708</v>
      </c>
      <c r="E6" s="37">
        <f t="shared" si="8"/>
        <v>1E-05</v>
      </c>
      <c r="F6" s="38">
        <f aca="true" t="shared" si="10" ref="F6:Z6">(0.026/$A6)*LN($D6/E6)</f>
        <v>0.0013361767492655295</v>
      </c>
      <c r="G6" s="38">
        <f t="shared" si="10"/>
        <v>0.00037998181093068387</v>
      </c>
      <c r="H6" s="38">
        <f t="shared" si="10"/>
        <v>0.0006256132961638684</v>
      </c>
      <c r="I6" s="38">
        <f t="shared" si="10"/>
        <v>0.0005282140814501885</v>
      </c>
      <c r="J6" s="38">
        <f t="shared" si="10"/>
        <v>0.000561271935504863</v>
      </c>
      <c r="K6" s="38">
        <f t="shared" si="10"/>
        <v>0.0005494139307554419</v>
      </c>
      <c r="L6" s="38">
        <f t="shared" si="10"/>
        <v>0.0005535851418050713</v>
      </c>
      <c r="M6" s="38">
        <f t="shared" si="10"/>
        <v>0.0005521076864193118</v>
      </c>
      <c r="N6" s="38">
        <f t="shared" si="10"/>
        <v>0.0005526297284008485</v>
      </c>
      <c r="O6" s="38">
        <f t="shared" si="10"/>
        <v>0.0005524451114018191</v>
      </c>
      <c r="P6" s="38">
        <f t="shared" si="10"/>
        <v>0.0005525103801507625</v>
      </c>
      <c r="Q6" s="38">
        <f t="shared" si="10"/>
        <v>0.0005524873028084391</v>
      </c>
      <c r="R6" s="38">
        <f t="shared" si="10"/>
        <v>0.0005524954620485388</v>
      </c>
      <c r="S6" s="38">
        <f t="shared" si="10"/>
        <v>0.0005524925772233777</v>
      </c>
      <c r="T6" s="38">
        <f t="shared" si="10"/>
        <v>0.0005524935971929318</v>
      </c>
      <c r="U6" s="38">
        <f t="shared" si="10"/>
        <v>0.0005524932365680797</v>
      </c>
      <c r="V6" s="38">
        <f t="shared" si="10"/>
        <v>0.0005524933640720878</v>
      </c>
      <c r="W6" s="38">
        <f t="shared" si="10"/>
        <v>0.000552493318991236</v>
      </c>
      <c r="X6" s="38">
        <f t="shared" si="10"/>
        <v>0.0005524933349302099</v>
      </c>
      <c r="Y6" s="38">
        <f t="shared" si="10"/>
        <v>0.0005524933292947597</v>
      </c>
      <c r="Z6" s="39">
        <f t="shared" si="10"/>
        <v>0.000552493331287253</v>
      </c>
      <c r="AA6" s="40">
        <f t="shared" si="2"/>
        <v>-1.9924933014267565E-12</v>
      </c>
      <c r="AB6" s="41">
        <f t="shared" si="3"/>
        <v>-3.6063662466014762E-09</v>
      </c>
    </row>
    <row r="7" spans="1:28" ht="12.75">
      <c r="A7" s="34">
        <f t="shared" si="4"/>
        <v>146.41</v>
      </c>
      <c r="B7" s="47">
        <f t="shared" si="5"/>
        <v>995.0000000000001</v>
      </c>
      <c r="C7" s="35">
        <f t="shared" si="6"/>
        <v>10</v>
      </c>
      <c r="D7" s="36">
        <f t="shared" si="7"/>
        <v>0.009346733668341708</v>
      </c>
      <c r="E7" s="37">
        <f t="shared" si="8"/>
        <v>1E-05</v>
      </c>
      <c r="F7" s="38">
        <f aca="true" t="shared" si="11" ref="F7:Z7">(0.026/$A7)*LN($D7/E7)</f>
        <v>0.001214706135695936</v>
      </c>
      <c r="G7" s="38">
        <f t="shared" si="11"/>
        <v>0.00036236352509928603</v>
      </c>
      <c r="H7" s="38">
        <f t="shared" si="11"/>
        <v>0.0005771702192548155</v>
      </c>
      <c r="I7" s="38">
        <f t="shared" si="11"/>
        <v>0.000494506999216658</v>
      </c>
      <c r="J7" s="38">
        <f t="shared" si="11"/>
        <v>0.000521957132796343</v>
      </c>
      <c r="K7" s="38">
        <f t="shared" si="11"/>
        <v>0.000512363333760594</v>
      </c>
      <c r="L7" s="38">
        <f t="shared" si="11"/>
        <v>0.0005156577658289818</v>
      </c>
      <c r="M7" s="38">
        <f t="shared" si="11"/>
        <v>0.0005145195814573016</v>
      </c>
      <c r="N7" s="38">
        <f t="shared" si="11"/>
        <v>0.0005149119854357355</v>
      </c>
      <c r="O7" s="38">
        <f t="shared" si="11"/>
        <v>0.0005147766010607258</v>
      </c>
      <c r="P7" s="38">
        <f t="shared" si="11"/>
        <v>0.000514823298734947</v>
      </c>
      <c r="Q7" s="38">
        <f t="shared" si="11"/>
        <v>0.0005148071900768898</v>
      </c>
      <c r="R7" s="38">
        <f t="shared" si="11"/>
        <v>0.0005148127466952758</v>
      </c>
      <c r="S7" s="38">
        <f t="shared" si="11"/>
        <v>0.0005148108299419245</v>
      </c>
      <c r="T7" s="38">
        <f t="shared" si="11"/>
        <v>0.0005148114911229102</v>
      </c>
      <c r="U7" s="38">
        <f t="shared" si="11"/>
        <v>0.0005148112630493145</v>
      </c>
      <c r="V7" s="38">
        <f t="shared" si="11"/>
        <v>0.0005148113417229973</v>
      </c>
      <c r="W7" s="38">
        <f t="shared" si="11"/>
        <v>0.0005148113145846113</v>
      </c>
      <c r="X7" s="38">
        <f t="shared" si="11"/>
        <v>0.0005148113239459624</v>
      </c>
      <c r="Y7" s="38">
        <f t="shared" si="11"/>
        <v>0.0005148113207167765</v>
      </c>
      <c r="Z7" s="39">
        <f t="shared" si="11"/>
        <v>0.0005148113218306798</v>
      </c>
      <c r="AA7" s="40">
        <f t="shared" si="2"/>
        <v>-1.1139033488996586E-12</v>
      </c>
      <c r="AB7" s="41">
        <f t="shared" si="3"/>
        <v>-2.163711833179183E-09</v>
      </c>
    </row>
    <row r="8" spans="1:28" ht="12.75">
      <c r="A8" s="34">
        <f t="shared" si="4"/>
        <v>161.051</v>
      </c>
      <c r="B8" s="47">
        <f t="shared" si="5"/>
        <v>995.0000000000001</v>
      </c>
      <c r="C8" s="35">
        <f t="shared" si="6"/>
        <v>10</v>
      </c>
      <c r="D8" s="36">
        <f t="shared" si="7"/>
        <v>0.009346733668341708</v>
      </c>
      <c r="E8" s="37">
        <f t="shared" si="8"/>
        <v>1E-05</v>
      </c>
      <c r="F8" s="38">
        <f aca="true" t="shared" si="12" ref="F8:Z8">(0.026/$A8)*LN($D8/E8)</f>
        <v>0.0011042783051781236</v>
      </c>
      <c r="G8" s="38">
        <f t="shared" si="12"/>
        <v>0.00034480821841962434</v>
      </c>
      <c r="H8" s="38">
        <f t="shared" si="12"/>
        <v>0.000532717213960345</v>
      </c>
      <c r="I8" s="38">
        <f t="shared" si="12"/>
        <v>0.0004624906322741651</v>
      </c>
      <c r="J8" s="38">
        <f t="shared" si="12"/>
        <v>0.00048531244070360924</v>
      </c>
      <c r="K8" s="38">
        <f t="shared" si="12"/>
        <v>0.0004775364485467209</v>
      </c>
      <c r="L8" s="38">
        <f t="shared" si="12"/>
        <v>0.0004801440849791557</v>
      </c>
      <c r="M8" s="38">
        <f t="shared" si="12"/>
        <v>0.00047926492609015896</v>
      </c>
      <c r="N8" s="38">
        <f t="shared" si="12"/>
        <v>0.0004795607979200633</v>
      </c>
      <c r="O8" s="38">
        <f t="shared" si="12"/>
        <v>0.0004794611647675085</v>
      </c>
      <c r="P8" s="38">
        <f t="shared" si="12"/>
        <v>0.00047949470879757024</v>
      </c>
      <c r="Q8" s="38">
        <f t="shared" si="12"/>
        <v>0.00047948341457002875</v>
      </c>
      <c r="R8" s="38">
        <f t="shared" si="12"/>
        <v>0.00047948721723225786</v>
      </c>
      <c r="S8" s="38">
        <f t="shared" si="12"/>
        <v>0.00047948593690096125</v>
      </c>
      <c r="T8" s="38">
        <f t="shared" si="12"/>
        <v>0.0004794863679789321</v>
      </c>
      <c r="U8" s="38">
        <f t="shared" si="12"/>
        <v>0.00047948622283807514</v>
      </c>
      <c r="V8" s="38">
        <f t="shared" si="12"/>
        <v>0.0004794862717059448</v>
      </c>
      <c r="W8" s="38">
        <f t="shared" si="12"/>
        <v>0.0004794862552524873</v>
      </c>
      <c r="X8" s="38">
        <f t="shared" si="12"/>
        <v>0.000479486260792247</v>
      </c>
      <c r="Y8" s="38">
        <f t="shared" si="12"/>
        <v>0.0004794862589270501</v>
      </c>
      <c r="Z8" s="39">
        <f t="shared" si="12"/>
        <v>0.0004794862595550483</v>
      </c>
      <c r="AA8" s="40">
        <f t="shared" si="2"/>
        <v>-6.27998195980306E-13</v>
      </c>
      <c r="AB8" s="41">
        <f t="shared" si="3"/>
        <v>-1.3097313707447493E-09</v>
      </c>
    </row>
    <row r="9" spans="1:28" ht="12.75">
      <c r="A9" s="34">
        <f t="shared" si="4"/>
        <v>177.15609999999998</v>
      </c>
      <c r="B9" s="47">
        <f t="shared" si="5"/>
        <v>995.0000000000001</v>
      </c>
      <c r="C9" s="35">
        <f t="shared" si="6"/>
        <v>10</v>
      </c>
      <c r="D9" s="36">
        <f t="shared" si="7"/>
        <v>0.009346733668341708</v>
      </c>
      <c r="E9" s="37">
        <f t="shared" si="8"/>
        <v>1E-05</v>
      </c>
      <c r="F9" s="38">
        <f aca="true" t="shared" si="13" ref="F9:Z9">(0.026/$A9)*LN($D9/E9)</f>
        <v>0.0010038893683437487</v>
      </c>
      <c r="G9" s="38">
        <f t="shared" si="13"/>
        <v>0.00032745004580486567</v>
      </c>
      <c r="H9" s="38">
        <f t="shared" si="13"/>
        <v>0.0004918691168119513</v>
      </c>
      <c r="I9" s="38">
        <f t="shared" si="13"/>
        <v>0.00043215451586298175</v>
      </c>
      <c r="J9" s="38">
        <f t="shared" si="13"/>
        <v>0.00045115000018418886</v>
      </c>
      <c r="K9" s="38">
        <f t="shared" si="13"/>
        <v>0.0004448367337902507</v>
      </c>
      <c r="L9" s="38">
        <f t="shared" si="13"/>
        <v>0.00044690500247204415</v>
      </c>
      <c r="M9" s="38">
        <f t="shared" si="13"/>
        <v>0.0004462242082302238</v>
      </c>
      <c r="N9" s="38">
        <f t="shared" si="13"/>
        <v>0.00044644795094175133</v>
      </c>
      <c r="O9" s="38">
        <f t="shared" si="13"/>
        <v>0.00044637438036704166</v>
      </c>
      <c r="P9" s="38">
        <f t="shared" si="13"/>
        <v>0.0004463985676083794</v>
      </c>
      <c r="Q9" s="38">
        <f t="shared" si="13"/>
        <v>0.0004463906153121669</v>
      </c>
      <c r="R9" s="38">
        <f t="shared" si="13"/>
        <v>0.000446393229825504</v>
      </c>
      <c r="S9" s="38">
        <f t="shared" si="13"/>
        <v>0.0004463923702346794</v>
      </c>
      <c r="T9" s="38">
        <f t="shared" si="13"/>
        <v>0.0004463926528474788</v>
      </c>
      <c r="U9" s="38">
        <f t="shared" si="13"/>
        <v>0.0004463925599311241</v>
      </c>
      <c r="V9" s="38">
        <f t="shared" si="13"/>
        <v>0.0004463925904798011</v>
      </c>
      <c r="W9" s="38">
        <f t="shared" si="13"/>
        <v>0.0004463925804361254</v>
      </c>
      <c r="X9" s="38">
        <f t="shared" si="13"/>
        <v>0.0004463925837382461</v>
      </c>
      <c r="Y9" s="38">
        <f t="shared" si="13"/>
        <v>0.0004463925826525877</v>
      </c>
      <c r="Z9" s="39">
        <f t="shared" si="13"/>
        <v>0.0004463925830095263</v>
      </c>
      <c r="AA9" s="40">
        <f t="shared" si="2"/>
        <v>-3.569385997707897E-13</v>
      </c>
      <c r="AB9" s="41">
        <f t="shared" si="3"/>
        <v>-7.996069230459692E-10</v>
      </c>
    </row>
    <row r="10" spans="1:28" ht="12.75">
      <c r="A10" s="34">
        <f t="shared" si="4"/>
        <v>194.87170999999998</v>
      </c>
      <c r="B10" s="47">
        <f t="shared" si="5"/>
        <v>995.0000000000001</v>
      </c>
      <c r="C10" s="35">
        <f t="shared" si="6"/>
        <v>10</v>
      </c>
      <c r="D10" s="36">
        <f t="shared" si="7"/>
        <v>0.009346733668341708</v>
      </c>
      <c r="E10" s="37">
        <f t="shared" si="8"/>
        <v>1E-05</v>
      </c>
      <c r="F10" s="38">
        <f aca="true" t="shared" si="14" ref="F10:Z10">(0.026/$A10)*LN($D10/E10)</f>
        <v>0.0009126266984943171</v>
      </c>
      <c r="G10" s="38">
        <f t="shared" si="14"/>
        <v>0.00031039824987692577</v>
      </c>
      <c r="H10" s="38">
        <f t="shared" si="14"/>
        <v>0.0004542890183743213</v>
      </c>
      <c r="I10" s="38">
        <f t="shared" si="14"/>
        <v>0.0004034719259617349</v>
      </c>
      <c r="J10" s="38">
        <f t="shared" si="14"/>
        <v>0.00041929923081928885</v>
      </c>
      <c r="K10" s="38">
        <f t="shared" si="14"/>
        <v>0.0004141654652282647</v>
      </c>
      <c r="L10" s="38">
        <f t="shared" si="14"/>
        <v>0.0004158091134193726</v>
      </c>
      <c r="M10" s="38">
        <f t="shared" si="14"/>
        <v>0.00041528066915216794</v>
      </c>
      <c r="N10" s="38">
        <f t="shared" si="14"/>
        <v>0.00041545033946234364</v>
      </c>
      <c r="O10" s="38">
        <f t="shared" si="14"/>
        <v>0.0004153958390252027</v>
      </c>
      <c r="P10" s="38">
        <f t="shared" si="14"/>
        <v>0.0004154133428882711</v>
      </c>
      <c r="Q10" s="38">
        <f t="shared" si="14"/>
        <v>0.0004154077209358324</v>
      </c>
      <c r="R10" s="38">
        <f t="shared" si="14"/>
        <v>0.00041540952658850923</v>
      </c>
      <c r="S10" s="38">
        <f t="shared" si="14"/>
        <v>0.0004154089466482481</v>
      </c>
      <c r="T10" s="38">
        <f t="shared" si="14"/>
        <v>0.0004154091329134222</v>
      </c>
      <c r="U10" s="38">
        <f t="shared" si="14"/>
        <v>0.00041540907308875775</v>
      </c>
      <c r="V10" s="38">
        <f t="shared" si="14"/>
        <v>0.00041540909230324566</v>
      </c>
      <c r="W10" s="38">
        <f t="shared" si="14"/>
        <v>0.0004154090861319354</v>
      </c>
      <c r="X10" s="38">
        <f t="shared" si="14"/>
        <v>0.00041540908811403716</v>
      </c>
      <c r="Y10" s="38">
        <f t="shared" si="14"/>
        <v>0.0004154090874774256</v>
      </c>
      <c r="Z10" s="39">
        <f t="shared" si="14"/>
        <v>0.00041540908768189256</v>
      </c>
      <c r="AA10" s="40">
        <f t="shared" si="2"/>
        <v>-2.0446697720361007E-13</v>
      </c>
      <c r="AB10" s="41">
        <f t="shared" si="3"/>
        <v>-4.922063172584818E-10</v>
      </c>
    </row>
    <row r="11" spans="1:28" ht="12.75">
      <c r="A11" s="34">
        <f t="shared" si="4"/>
        <v>214.35888099999997</v>
      </c>
      <c r="B11" s="47">
        <f t="shared" si="5"/>
        <v>995.0000000000001</v>
      </c>
      <c r="C11" s="35">
        <f t="shared" si="6"/>
        <v>10</v>
      </c>
      <c r="D11" s="36">
        <f t="shared" si="7"/>
        <v>0.009346733668341708</v>
      </c>
      <c r="E11" s="37">
        <f t="shared" si="8"/>
        <v>1E-05</v>
      </c>
      <c r="F11" s="38">
        <f aca="true" t="shared" si="15" ref="F11:Z11">(0.026/$A11)*LN($D11/E11)</f>
        <v>0.0008296606349948337</v>
      </c>
      <c r="G11" s="38">
        <f t="shared" si="15"/>
        <v>0.0002937405817556785</v>
      </c>
      <c r="H11" s="38">
        <f t="shared" si="15"/>
        <v>0.00041968037550704583</v>
      </c>
      <c r="I11" s="38">
        <f t="shared" si="15"/>
        <v>0.0003764038545368978</v>
      </c>
      <c r="J11" s="38">
        <f t="shared" si="15"/>
        <v>0.00038960414657175565</v>
      </c>
      <c r="K11" s="38">
        <f t="shared" si="15"/>
        <v>0.0003854233879801205</v>
      </c>
      <c r="L11" s="38">
        <f t="shared" si="15"/>
        <v>0.00038673197929572423</v>
      </c>
      <c r="M11" s="38">
        <f t="shared" si="15"/>
        <v>0.00038632086591013553</v>
      </c>
      <c r="N11" s="38">
        <f t="shared" si="15"/>
        <v>0.0003864498732255214</v>
      </c>
      <c r="O11" s="38">
        <f t="shared" si="15"/>
        <v>0.0003864093759753478</v>
      </c>
      <c r="P11" s="38">
        <f t="shared" si="15"/>
        <v>0.0003864220871881371</v>
      </c>
      <c r="Q11" s="38">
        <f t="shared" si="15"/>
        <v>0.0003864180972693416</v>
      </c>
      <c r="R11" s="38">
        <f t="shared" si="15"/>
        <v>0.00038641934964963063</v>
      </c>
      <c r="S11" s="38">
        <f t="shared" si="15"/>
        <v>0.0003864189565433985</v>
      </c>
      <c r="T11" s="38">
        <f t="shared" si="15"/>
        <v>0.000386419079934304</v>
      </c>
      <c r="U11" s="38">
        <f t="shared" si="15"/>
        <v>0.0003864190412034989</v>
      </c>
      <c r="V11" s="38">
        <f t="shared" si="15"/>
        <v>0.000386419053360595</v>
      </c>
      <c r="W11" s="38">
        <f t="shared" si="15"/>
        <v>0.0003864190495446405</v>
      </c>
      <c r="X11" s="38">
        <f t="shared" si="15"/>
        <v>0.00038641905074241904</v>
      </c>
      <c r="Y11" s="38">
        <f t="shared" si="15"/>
        <v>0.00038641905036645194</v>
      </c>
      <c r="Z11" s="39">
        <f t="shared" si="15"/>
        <v>0.00038641905048446306</v>
      </c>
      <c r="AA11" s="40">
        <f t="shared" si="2"/>
        <v>-1.1801112387646584E-13</v>
      </c>
      <c r="AB11" s="41">
        <f t="shared" si="3"/>
        <v>-3.0539675445222587E-10</v>
      </c>
    </row>
    <row r="12" spans="1:28" ht="12.75">
      <c r="A12" s="34">
        <f t="shared" si="4"/>
        <v>235.79476909999997</v>
      </c>
      <c r="B12" s="47">
        <f t="shared" si="5"/>
        <v>995.0000000000001</v>
      </c>
      <c r="C12" s="35">
        <f t="shared" si="6"/>
        <v>10</v>
      </c>
      <c r="D12" s="36">
        <f t="shared" si="7"/>
        <v>0.009346733668341708</v>
      </c>
      <c r="E12" s="37">
        <f t="shared" si="8"/>
        <v>1E-05</v>
      </c>
      <c r="F12" s="38">
        <f aca="true" t="shared" si="16" ref="F12:Z12">(0.026/$A12)*LN($D12/E12)</f>
        <v>0.0007542369409043943</v>
      </c>
      <c r="G12" s="38">
        <f t="shared" si="16"/>
        <v>0.00027754630577319587</v>
      </c>
      <c r="H12" s="38">
        <f t="shared" si="16"/>
        <v>0.00038778067738420716</v>
      </c>
      <c r="I12" s="38">
        <f t="shared" si="16"/>
        <v>0.00035090218609338576</v>
      </c>
      <c r="J12" s="38">
        <f t="shared" si="16"/>
        <v>0.00036192127053967835</v>
      </c>
      <c r="K12" s="38">
        <f t="shared" si="16"/>
        <v>0.0003585119541768646</v>
      </c>
      <c r="L12" s="38">
        <f t="shared" si="16"/>
        <v>0.00035955558281686477</v>
      </c>
      <c r="M12" s="38">
        <f t="shared" si="16"/>
        <v>0.000359235066474106</v>
      </c>
      <c r="N12" s="38">
        <f t="shared" si="16"/>
        <v>0.00035933340347656085</v>
      </c>
      <c r="O12" s="38">
        <f t="shared" si="16"/>
        <v>0.00035930322356318787</v>
      </c>
      <c r="P12" s="38">
        <f t="shared" si="16"/>
        <v>0.0003593124849882715</v>
      </c>
      <c r="Q12" s="38">
        <f t="shared" si="16"/>
        <v>0.00035930964281671504</v>
      </c>
      <c r="R12" s="38">
        <f t="shared" si="16"/>
        <v>0.0003593105150223341</v>
      </c>
      <c r="S12" s="38">
        <f t="shared" si="16"/>
        <v>0.0003593102473591363</v>
      </c>
      <c r="T12" s="38">
        <f t="shared" si="16"/>
        <v>0.0003593103294997756</v>
      </c>
      <c r="U12" s="38">
        <f t="shared" si="16"/>
        <v>0.00035931030429240155</v>
      </c>
      <c r="V12" s="38">
        <f t="shared" si="16"/>
        <v>0.00035931031202805666</v>
      </c>
      <c r="W12" s="38">
        <f t="shared" si="16"/>
        <v>0.00035931030965413377</v>
      </c>
      <c r="X12" s="38">
        <f t="shared" si="16"/>
        <v>0.00035931031038264477</v>
      </c>
      <c r="Y12" s="38">
        <f t="shared" si="16"/>
        <v>0.00035931031015907887</v>
      </c>
      <c r="Z12" s="39">
        <f t="shared" si="16"/>
        <v>0.0003593103102276869</v>
      </c>
      <c r="AA12" s="40">
        <f t="shared" si="2"/>
        <v>-6.86080424243396E-14</v>
      </c>
      <c r="AB12" s="41">
        <f t="shared" si="3"/>
        <v>-1.909437065161426E-10</v>
      </c>
    </row>
    <row r="13" spans="1:28" ht="12.75">
      <c r="A13" s="34">
        <f t="shared" si="4"/>
        <v>259.37424601</v>
      </c>
      <c r="B13" s="47">
        <f t="shared" si="5"/>
        <v>995.0000000000001</v>
      </c>
      <c r="C13" s="35">
        <f t="shared" si="6"/>
        <v>10</v>
      </c>
      <c r="D13" s="36">
        <f t="shared" si="7"/>
        <v>0.009346733668341708</v>
      </c>
      <c r="E13" s="37">
        <f t="shared" si="8"/>
        <v>1E-05</v>
      </c>
      <c r="F13" s="38">
        <f aca="true" t="shared" si="17" ref="F13:Z13">(0.026/$A13)*LN($D13/E13)</f>
        <v>0.000685669946276722</v>
      </c>
      <c r="G13" s="38">
        <f t="shared" si="17"/>
        <v>0.0002618688354920267</v>
      </c>
      <c r="H13" s="38">
        <f t="shared" si="17"/>
        <v>0.00035835631972570397</v>
      </c>
      <c r="I13" s="38">
        <f t="shared" si="17"/>
        <v>0.00032691223706231195</v>
      </c>
      <c r="J13" s="38">
        <f t="shared" si="17"/>
        <v>0.0003361179981141563</v>
      </c>
      <c r="K13" s="38">
        <f t="shared" si="17"/>
        <v>0.00033333424467741176</v>
      </c>
      <c r="L13" s="38">
        <f t="shared" si="17"/>
        <v>0.00033416790697423304</v>
      </c>
      <c r="M13" s="38">
        <f t="shared" si="17"/>
        <v>0.0003339175185722401</v>
      </c>
      <c r="N13" s="38">
        <f t="shared" si="17"/>
        <v>0.0003339926564151915</v>
      </c>
      <c r="O13" s="38">
        <f t="shared" si="17"/>
        <v>0.00033397010274852134</v>
      </c>
      <c r="P13" s="38">
        <f t="shared" si="17"/>
        <v>0.00033397687201170974</v>
      </c>
      <c r="Q13" s="38">
        <f t="shared" si="17"/>
        <v>0.00033397484023534187</v>
      </c>
      <c r="R13" s="38">
        <f t="shared" si="17"/>
        <v>0.00033397545006329726</v>
      </c>
      <c r="S13" s="38">
        <f t="shared" si="17"/>
        <v>0.0003339752670259646</v>
      </c>
      <c r="T13" s="38">
        <f t="shared" si="17"/>
        <v>0.0003339753219638261</v>
      </c>
      <c r="U13" s="38">
        <f t="shared" si="17"/>
        <v>0.0003339753054744621</v>
      </c>
      <c r="V13" s="38">
        <f t="shared" si="17"/>
        <v>0.0003339753104236739</v>
      </c>
      <c r="W13" s="38">
        <f t="shared" si="17"/>
        <v>0.0003339753089381892</v>
      </c>
      <c r="X13" s="38">
        <f t="shared" si="17"/>
        <v>0.00033397530938405107</v>
      </c>
      <c r="Y13" s="38">
        <f t="shared" si="17"/>
        <v>0.00033397530925022756</v>
      </c>
      <c r="Z13" s="39">
        <f t="shared" si="17"/>
        <v>0.00033397530929039405</v>
      </c>
      <c r="AA13" s="40">
        <f t="shared" si="2"/>
        <v>-4.016649209417911E-14</v>
      </c>
      <c r="AB13" s="41">
        <f t="shared" si="3"/>
        <v>-1.2026784907998705E-10</v>
      </c>
    </row>
    <row r="14" spans="1:28" ht="12.75">
      <c r="A14" s="34">
        <f t="shared" si="4"/>
        <v>285.31167061099995</v>
      </c>
      <c r="B14" s="47">
        <f t="shared" si="5"/>
        <v>995.0000000000001</v>
      </c>
      <c r="C14" s="35">
        <f t="shared" si="6"/>
        <v>10</v>
      </c>
      <c r="D14" s="36">
        <f t="shared" si="7"/>
        <v>0.009346733668341708</v>
      </c>
      <c r="E14" s="37">
        <f t="shared" si="8"/>
        <v>1E-05</v>
      </c>
      <c r="F14" s="38">
        <f aca="true" t="shared" si="18" ref="F14:Z14">(0.026/$A14)*LN($D14/E14)</f>
        <v>0.0006233363147970201</v>
      </c>
      <c r="G14" s="38">
        <f t="shared" si="18"/>
        <v>0.0002467480432307958</v>
      </c>
      <c r="H14" s="38">
        <f t="shared" si="18"/>
        <v>0.00033119842623956984</v>
      </c>
      <c r="I14" s="38">
        <f t="shared" si="18"/>
        <v>0.0003043747846630813</v>
      </c>
      <c r="J14" s="38">
        <f t="shared" si="18"/>
        <v>0.00031207129771082585</v>
      </c>
      <c r="K14" s="38">
        <f t="shared" si="18"/>
        <v>0.00030979564865193894</v>
      </c>
      <c r="L14" s="38">
        <f t="shared" si="18"/>
        <v>0.00031046259908606213</v>
      </c>
      <c r="M14" s="38">
        <f t="shared" si="18"/>
        <v>0.00031026662213989696</v>
      </c>
      <c r="N14" s="38">
        <f t="shared" si="18"/>
        <v>0.0003103241643603721</v>
      </c>
      <c r="O14" s="38">
        <f t="shared" si="18"/>
        <v>0.00031030726520101854</v>
      </c>
      <c r="P14" s="38">
        <f t="shared" si="18"/>
        <v>0.00031031222786811715</v>
      </c>
      <c r="Q14" s="38">
        <f t="shared" si="18"/>
        <v>0.00031031077048565884</v>
      </c>
      <c r="R14" s="38">
        <f t="shared" si="18"/>
        <v>0.00031031119847157676</v>
      </c>
      <c r="S14" s="38">
        <f t="shared" si="18"/>
        <v>0.0003103110727857976</v>
      </c>
      <c r="T14" s="38">
        <f t="shared" si="18"/>
        <v>0.00031031110969567417</v>
      </c>
      <c r="U14" s="38">
        <f t="shared" si="18"/>
        <v>0.00031031109885642735</v>
      </c>
      <c r="V14" s="38">
        <f t="shared" si="18"/>
        <v>0.0003103111020395663</v>
      </c>
      <c r="W14" s="38">
        <f t="shared" si="18"/>
        <v>0.0003103111011047805</v>
      </c>
      <c r="X14" s="38">
        <f t="shared" si="18"/>
        <v>0.0003103111013792971</v>
      </c>
      <c r="Y14" s="38">
        <f t="shared" si="18"/>
        <v>0.0003103111012986804</v>
      </c>
      <c r="Z14" s="39">
        <f t="shared" si="18"/>
        <v>0.00031031110132235493</v>
      </c>
      <c r="AA14" s="40">
        <f t="shared" si="2"/>
        <v>-2.3674530218176226E-14</v>
      </c>
      <c r="AB14" s="41">
        <f t="shared" si="3"/>
        <v>-7.6292888386171E-11</v>
      </c>
    </row>
    <row r="15" spans="1:28" ht="12.75">
      <c r="A15" s="34">
        <f t="shared" si="4"/>
        <v>313.84283767209996</v>
      </c>
      <c r="B15" s="47">
        <f t="shared" si="5"/>
        <v>995.0000000000001</v>
      </c>
      <c r="C15" s="35">
        <f t="shared" si="6"/>
        <v>10</v>
      </c>
      <c r="D15" s="36">
        <f t="shared" si="7"/>
        <v>0.009346733668341708</v>
      </c>
      <c r="E15" s="37">
        <f t="shared" si="8"/>
        <v>1E-05</v>
      </c>
      <c r="F15" s="38">
        <f aca="true" t="shared" si="19" ref="F15:Z15">(0.026/$A15)*LN($D15/E15)</f>
        <v>0.0005666693770882001</v>
      </c>
      <c r="G15" s="38">
        <f t="shared" si="19"/>
        <v>0.0002322122806741521</v>
      </c>
      <c r="H15" s="38">
        <f t="shared" si="19"/>
        <v>0.0003061194182291571</v>
      </c>
      <c r="I15" s="38">
        <f t="shared" si="19"/>
        <v>0.00028322768518825335</v>
      </c>
      <c r="J15" s="38">
        <f t="shared" si="19"/>
        <v>0.00028966666697593656</v>
      </c>
      <c r="K15" s="38">
        <f t="shared" si="19"/>
        <v>0.00028780435658745017</v>
      </c>
      <c r="L15" s="38">
        <f t="shared" si="19"/>
        <v>0.0002883386926627166</v>
      </c>
      <c r="M15" s="38">
        <f t="shared" si="19"/>
        <v>0.00028818502750159415</v>
      </c>
      <c r="N15" s="38">
        <f t="shared" si="19"/>
        <v>0.0002882291895660544</v>
      </c>
      <c r="O15" s="38">
        <f t="shared" si="19"/>
        <v>0.00028821649535233233</v>
      </c>
      <c r="P15" s="38">
        <f t="shared" si="19"/>
        <v>0.0002882201440555121</v>
      </c>
      <c r="Q15" s="38">
        <f t="shared" si="19"/>
        <v>0.00028821909529076837</v>
      </c>
      <c r="R15" s="38">
        <f t="shared" si="19"/>
        <v>0.0002882193967410296</v>
      </c>
      <c r="S15" s="38">
        <f t="shared" si="19"/>
        <v>0.00028821931009397327</v>
      </c>
      <c r="T15" s="38">
        <f t="shared" si="19"/>
        <v>0.00028821933499927456</v>
      </c>
      <c r="U15" s="38">
        <f t="shared" si="19"/>
        <v>0.0002882193278406459</v>
      </c>
      <c r="V15" s="38">
        <f t="shared" si="19"/>
        <v>0.0002882193298982786</v>
      </c>
      <c r="W15" s="38">
        <f t="shared" si="19"/>
        <v>0.0002882193293068452</v>
      </c>
      <c r="X15" s="38">
        <f t="shared" si="19"/>
        <v>0.0002882193294768432</v>
      </c>
      <c r="Y15" s="38">
        <f t="shared" si="19"/>
        <v>0.00028821932942798</v>
      </c>
      <c r="Z15" s="39">
        <f t="shared" si="19"/>
        <v>0.0002882193294420249</v>
      </c>
      <c r="AA15" s="40">
        <f t="shared" si="2"/>
        <v>-1.4044917572703097E-14</v>
      </c>
      <c r="AB15" s="41">
        <f t="shared" si="3"/>
        <v>-4.8729964086354665E-11</v>
      </c>
    </row>
    <row r="16" spans="1:28" ht="12.75">
      <c r="A16" s="34">
        <f t="shared" si="4"/>
        <v>345.22712143930994</v>
      </c>
      <c r="B16" s="47">
        <f t="shared" si="5"/>
        <v>995.0000000000001</v>
      </c>
      <c r="C16" s="35">
        <f t="shared" si="6"/>
        <v>10</v>
      </c>
      <c r="D16" s="36">
        <f t="shared" si="7"/>
        <v>0.009346733668341708</v>
      </c>
      <c r="E16" s="37">
        <f t="shared" si="8"/>
        <v>1E-05</v>
      </c>
      <c r="F16" s="38">
        <f aca="true" t="shared" si="20" ref="F16:Z16">(0.026/$A16)*LN($D16/E16)</f>
        <v>0.0005151539791710911</v>
      </c>
      <c r="G16" s="38">
        <f t="shared" si="20"/>
        <v>0.0002182801440101974</v>
      </c>
      <c r="H16" s="38">
        <f t="shared" si="20"/>
        <v>0.0002829501792445359</v>
      </c>
      <c r="I16" s="38">
        <f t="shared" si="20"/>
        <v>0.00026340716106562</v>
      </c>
      <c r="J16" s="38">
        <f t="shared" si="20"/>
        <v>0.0002687972833154161</v>
      </c>
      <c r="K16" s="38">
        <f t="shared" si="20"/>
        <v>0.00026727170887213305</v>
      </c>
      <c r="L16" s="38">
        <f t="shared" si="20"/>
        <v>0.00026770036824737346</v>
      </c>
      <c r="M16" s="38">
        <f t="shared" si="20"/>
        <v>0.00026757967589791386</v>
      </c>
      <c r="N16" s="38">
        <f t="shared" si="20"/>
        <v>0.00026761363820095583</v>
      </c>
      <c r="O16" s="38">
        <f t="shared" si="20"/>
        <v>0.00026760407980778544</v>
      </c>
      <c r="P16" s="38">
        <f t="shared" si="20"/>
        <v>0.0002676067698112864</v>
      </c>
      <c r="Q16" s="38">
        <f t="shared" si="20"/>
        <v>0.0002676060127581325</v>
      </c>
      <c r="R16" s="38">
        <f t="shared" si="20"/>
        <v>0.0002676062258163712</v>
      </c>
      <c r="S16" s="38">
        <f t="shared" si="20"/>
        <v>0.00026760616585511354</v>
      </c>
      <c r="T16" s="38">
        <f t="shared" si="20"/>
        <v>0.00026760618273008355</v>
      </c>
      <c r="U16" s="38">
        <f t="shared" si="20"/>
        <v>0.00026760617798093976</v>
      </c>
      <c r="V16" s="38">
        <f t="shared" si="20"/>
        <v>0.00026760617931749714</v>
      </c>
      <c r="W16" s="38">
        <f t="shared" si="20"/>
        <v>0.00026760617894134816</v>
      </c>
      <c r="X16" s="38">
        <f t="shared" si="20"/>
        <v>0.0002676061790472082</v>
      </c>
      <c r="Y16" s="38">
        <f t="shared" si="20"/>
        <v>0.0002676061790174159</v>
      </c>
      <c r="Z16" s="39">
        <f t="shared" si="20"/>
        <v>0.0002676061790258004</v>
      </c>
      <c r="AA16" s="40">
        <f t="shared" si="2"/>
        <v>-8.384514870590776E-15</v>
      </c>
      <c r="AB16" s="41">
        <f t="shared" si="3"/>
        <v>-3.1331544365357905E-11</v>
      </c>
    </row>
    <row r="17" spans="1:28" ht="12.75">
      <c r="A17" s="34">
        <f t="shared" si="4"/>
        <v>379.74983358324096</v>
      </c>
      <c r="B17" s="47">
        <f t="shared" si="5"/>
        <v>995.0000000000001</v>
      </c>
      <c r="C17" s="35">
        <f t="shared" si="6"/>
        <v>10</v>
      </c>
      <c r="D17" s="36">
        <f t="shared" si="7"/>
        <v>0.009346733668341708</v>
      </c>
      <c r="E17" s="37">
        <f t="shared" si="8"/>
        <v>1E-05</v>
      </c>
      <c r="F17" s="38">
        <f aca="true" t="shared" si="21" ref="F17:Z17">(0.026/$A17)*LN($D17/E17)</f>
        <v>0.0004683217992464463</v>
      </c>
      <c r="G17" s="38">
        <f t="shared" si="21"/>
        <v>0.00020496201334568772</v>
      </c>
      <c r="H17" s="38">
        <f t="shared" si="21"/>
        <v>0.00026153769605725757</v>
      </c>
      <c r="I17" s="38">
        <f t="shared" si="21"/>
        <v>0.0002448488200349502</v>
      </c>
      <c r="J17" s="38">
        <f t="shared" si="21"/>
        <v>0.0002493633029868568</v>
      </c>
      <c r="K17" s="38">
        <f t="shared" si="21"/>
        <v>0.00024811243218754816</v>
      </c>
      <c r="L17" s="38">
        <f t="shared" si="21"/>
        <v>0.0002484567402706884</v>
      </c>
      <c r="M17" s="38">
        <f t="shared" si="21"/>
        <v>0.000248361795011379</v>
      </c>
      <c r="N17" s="38">
        <f t="shared" si="21"/>
        <v>0.0002483879636573365</v>
      </c>
      <c r="O17" s="38">
        <f t="shared" si="21"/>
        <v>0.00024838075010248363</v>
      </c>
      <c r="P17" s="38">
        <f t="shared" si="21"/>
        <v>0.00024838273848920236</v>
      </c>
      <c r="Q17" s="38">
        <f t="shared" si="21"/>
        <v>0.00024838219039281854</v>
      </c>
      <c r="R17" s="38">
        <f t="shared" si="21"/>
        <v>0.000248382341474483</v>
      </c>
      <c r="S17" s="38">
        <f t="shared" si="21"/>
        <v>0.00024838229982909315</v>
      </c>
      <c r="T17" s="38">
        <f t="shared" si="21"/>
        <v>0.0002483823113085676</v>
      </c>
      <c r="U17" s="38">
        <f t="shared" si="21"/>
        <v>0.00024838230814427155</v>
      </c>
      <c r="V17" s="38">
        <f t="shared" si="21"/>
        <v>0.00024838230901650396</v>
      </c>
      <c r="W17" s="38">
        <f t="shared" si="21"/>
        <v>0.0002483823087760747</v>
      </c>
      <c r="X17" s="38">
        <f t="shared" si="21"/>
        <v>0.00024838230884234857</v>
      </c>
      <c r="Y17" s="38">
        <f t="shared" si="21"/>
        <v>0.0002483823088240803</v>
      </c>
      <c r="Z17" s="39">
        <f t="shared" si="21"/>
        <v>0.00024838230882911593</v>
      </c>
      <c r="AA17" s="40">
        <f t="shared" si="2"/>
        <v>-5.03563120021755E-15</v>
      </c>
      <c r="AB17" s="41">
        <f t="shared" si="3"/>
        <v>-2.0273711215407068E-11</v>
      </c>
    </row>
    <row r="18" spans="1:28" ht="12.75">
      <c r="A18" s="34">
        <f t="shared" si="4"/>
        <v>417.72481694156505</v>
      </c>
      <c r="B18" s="47">
        <f t="shared" si="5"/>
        <v>995.0000000000001</v>
      </c>
      <c r="C18" s="35">
        <f t="shared" si="6"/>
        <v>10</v>
      </c>
      <c r="D18" s="36">
        <f t="shared" si="7"/>
        <v>0.009346733668341708</v>
      </c>
      <c r="E18" s="37">
        <f t="shared" si="8"/>
        <v>1E-05</v>
      </c>
      <c r="F18" s="38">
        <f aca="true" t="shared" si="22" ref="F18:Z18">(0.026/$A18)*LN($D18/E18)</f>
        <v>0.0004257470902240421</v>
      </c>
      <c r="G18" s="38">
        <f t="shared" si="22"/>
        <v>0.00019226139285150048</v>
      </c>
      <c r="H18" s="38">
        <f t="shared" si="22"/>
        <v>0.00024174308324870266</v>
      </c>
      <c r="I18" s="38">
        <f t="shared" si="22"/>
        <v>0.0002274884572320636</v>
      </c>
      <c r="J18" s="38">
        <f t="shared" si="22"/>
        <v>0.00023127127437913434</v>
      </c>
      <c r="K18" s="38">
        <f t="shared" si="22"/>
        <v>0.0002302447885258392</v>
      </c>
      <c r="L18" s="38">
        <f t="shared" si="22"/>
        <v>0.00023052166109443015</v>
      </c>
      <c r="M18" s="38">
        <f t="shared" si="22"/>
        <v>0.00023044685926844338</v>
      </c>
      <c r="N18" s="38">
        <f t="shared" si="22"/>
        <v>0.00023046705939085642</v>
      </c>
      <c r="O18" s="38">
        <f t="shared" si="22"/>
        <v>0.00023046160373151346</v>
      </c>
      <c r="P18" s="38">
        <f t="shared" si="22"/>
        <v>0.00023046307715163063</v>
      </c>
      <c r="Q18" s="38">
        <f t="shared" si="22"/>
        <v>0.0002304626792188673</v>
      </c>
      <c r="R18" s="38">
        <f t="shared" si="22"/>
        <v>0.00023046278668999032</v>
      </c>
      <c r="S18" s="38">
        <f t="shared" si="22"/>
        <v>0.0002304627576648619</v>
      </c>
      <c r="T18" s="38">
        <f t="shared" si="22"/>
        <v>0.00023046276550378562</v>
      </c>
      <c r="U18" s="38">
        <f t="shared" si="22"/>
        <v>0.0002304627633866984</v>
      </c>
      <c r="V18" s="38">
        <f t="shared" si="22"/>
        <v>0.000230462763958468</v>
      </c>
      <c r="W18" s="38">
        <f t="shared" si="22"/>
        <v>0.00023046276380404808</v>
      </c>
      <c r="X18" s="38">
        <f t="shared" si="22"/>
        <v>0.00023046276384575283</v>
      </c>
      <c r="Y18" s="38">
        <f t="shared" si="22"/>
        <v>0.0002304627638344895</v>
      </c>
      <c r="Z18" s="39">
        <f t="shared" si="22"/>
        <v>0.0002304627638375314</v>
      </c>
      <c r="AA18" s="40">
        <f t="shared" si="2"/>
        <v>-3.0419189302882677E-15</v>
      </c>
      <c r="AB18" s="41">
        <f t="shared" si="3"/>
        <v>-1.319917751412857E-11</v>
      </c>
    </row>
    <row r="19" spans="1:28" ht="12.75">
      <c r="A19" s="34">
        <f t="shared" si="4"/>
        <v>459.49729863572156</v>
      </c>
      <c r="B19" s="47">
        <f t="shared" si="5"/>
        <v>995.0000000000001</v>
      </c>
      <c r="C19" s="35">
        <f t="shared" si="6"/>
        <v>10</v>
      </c>
      <c r="D19" s="36">
        <f t="shared" si="7"/>
        <v>0.009346733668341708</v>
      </c>
      <c r="E19" s="37">
        <f t="shared" si="8"/>
        <v>1E-05</v>
      </c>
      <c r="F19" s="38">
        <f aca="true" t="shared" si="23" ref="F19:Z19">(0.026/$A19)*LN($D19/E19)</f>
        <v>0.0003870428092945837</v>
      </c>
      <c r="G19" s="38">
        <f t="shared" si="23"/>
        <v>0.00018017607514678793</v>
      </c>
      <c r="H19" s="38">
        <f t="shared" si="23"/>
        <v>0.00022343991853960668</v>
      </c>
      <c r="I19" s="38">
        <f t="shared" si="23"/>
        <v>0.00021126268108576828</v>
      </c>
      <c r="J19" s="38">
        <f t="shared" si="23"/>
        <v>0.00021443363957370464</v>
      </c>
      <c r="K19" s="38">
        <f t="shared" si="23"/>
        <v>0.0002135906560744869</v>
      </c>
      <c r="L19" s="38">
        <f t="shared" si="23"/>
        <v>0.00021381353632902642</v>
      </c>
      <c r="M19" s="38">
        <f t="shared" si="23"/>
        <v>0.0002137545225756092</v>
      </c>
      <c r="N19" s="38">
        <f t="shared" si="23"/>
        <v>0.00021377014212020426</v>
      </c>
      <c r="O19" s="38">
        <f t="shared" si="23"/>
        <v>0.00021376600757662723</v>
      </c>
      <c r="P19" s="38">
        <f t="shared" si="23"/>
        <v>0.00021376710197417941</v>
      </c>
      <c r="Q19" s="38">
        <f t="shared" si="23"/>
        <v>0.00021376681228935768</v>
      </c>
      <c r="R19" s="38">
        <f t="shared" si="23"/>
        <v>0.00021376688896820062</v>
      </c>
      <c r="S19" s="38">
        <f t="shared" si="23"/>
        <v>0.00021376686867149384</v>
      </c>
      <c r="T19" s="38">
        <f t="shared" si="23"/>
        <v>0.000213766874043983</v>
      </c>
      <c r="U19" s="38">
        <f t="shared" si="23"/>
        <v>0.00021376687262189808</v>
      </c>
      <c r="V19" s="38">
        <f t="shared" si="23"/>
        <v>0.00021376687299832052</v>
      </c>
      <c r="W19" s="38">
        <f t="shared" si="23"/>
        <v>0.0002137668728986824</v>
      </c>
      <c r="X19" s="38">
        <f t="shared" si="23"/>
        <v>0.00021376687292505638</v>
      </c>
      <c r="Y19" s="38">
        <f t="shared" si="23"/>
        <v>0.00021376687291807525</v>
      </c>
      <c r="Z19" s="39">
        <f t="shared" si="23"/>
        <v>0.00021376687291992314</v>
      </c>
      <c r="AA19" s="40">
        <f t="shared" si="2"/>
        <v>-1.8478870777299816E-15</v>
      </c>
      <c r="AB19" s="41">
        <f t="shared" si="3"/>
        <v>-8.644403374989717E-12</v>
      </c>
    </row>
    <row r="20" spans="1:28" ht="12.75">
      <c r="A20" s="34">
        <f t="shared" si="4"/>
        <v>505.4470284992937</v>
      </c>
      <c r="B20" s="47">
        <f t="shared" si="5"/>
        <v>995.0000000000001</v>
      </c>
      <c r="C20" s="35">
        <f t="shared" si="6"/>
        <v>10</v>
      </c>
      <c r="D20" s="36">
        <f t="shared" si="7"/>
        <v>0.009346733668341708</v>
      </c>
      <c r="E20" s="37">
        <f t="shared" si="8"/>
        <v>1E-05</v>
      </c>
      <c r="F20" s="38">
        <f aca="true" t="shared" si="24" ref="F20:Z20">(0.026/$A20)*LN($D20/E20)</f>
        <v>0.00035185709935871246</v>
      </c>
      <c r="G20" s="38">
        <f t="shared" si="24"/>
        <v>0.00016869915080283712</v>
      </c>
      <c r="H20" s="38">
        <f t="shared" si="24"/>
        <v>0.0002065128312358012</v>
      </c>
      <c r="I20" s="38">
        <f t="shared" si="24"/>
        <v>0.00019610939609643983</v>
      </c>
      <c r="J20" s="38">
        <f t="shared" si="24"/>
        <v>0.00019876830461267823</v>
      </c>
      <c r="K20" s="38">
        <f t="shared" si="24"/>
        <v>0.000198075556987688</v>
      </c>
      <c r="L20" s="38">
        <f t="shared" si="24"/>
        <v>0.00019825514755220807</v>
      </c>
      <c r="M20" s="38">
        <f t="shared" si="24"/>
        <v>0.00019820852956461344</v>
      </c>
      <c r="N20" s="38">
        <f t="shared" si="24"/>
        <v>0.00019822062656836326</v>
      </c>
      <c r="O20" s="38">
        <f t="shared" si="24"/>
        <v>0.00019821748721701648</v>
      </c>
      <c r="P20" s="38">
        <f t="shared" si="24"/>
        <v>0.00019821830190670252</v>
      </c>
      <c r="Q20" s="38">
        <f t="shared" si="24"/>
        <v>0.00019821809048622</v>
      </c>
      <c r="R20" s="38">
        <f t="shared" si="24"/>
        <v>0.00019821814535195988</v>
      </c>
      <c r="S20" s="38">
        <f t="shared" si="24"/>
        <v>0.0001982181311137434</v>
      </c>
      <c r="T20" s="38">
        <f t="shared" si="24"/>
        <v>0.00019821813480870473</v>
      </c>
      <c r="U20" s="38">
        <f t="shared" si="24"/>
        <v>0.00019821813384982484</v>
      </c>
      <c r="V20" s="38">
        <f t="shared" si="24"/>
        <v>0.0001982181340986639</v>
      </c>
      <c r="W20" s="38">
        <f t="shared" si="24"/>
        <v>0.00019821813403408763</v>
      </c>
      <c r="X20" s="38">
        <f t="shared" si="24"/>
        <v>0.00019821813405084584</v>
      </c>
      <c r="Y20" s="38">
        <f t="shared" si="24"/>
        <v>0.0001982181340464969</v>
      </c>
      <c r="Z20" s="39">
        <f t="shared" si="24"/>
        <v>0.0001982181340476255</v>
      </c>
      <c r="AA20" s="40">
        <f t="shared" si="2"/>
        <v>-1.1286002514487858E-15</v>
      </c>
      <c r="AB20" s="41">
        <f t="shared" si="3"/>
        <v>-5.69372856258257E-12</v>
      </c>
    </row>
    <row r="21" spans="1:28" ht="12.75">
      <c r="A21" s="34">
        <f t="shared" si="4"/>
        <v>555.9917313492231</v>
      </c>
      <c r="B21" s="47">
        <f t="shared" si="5"/>
        <v>995.0000000000001</v>
      </c>
      <c r="C21" s="35">
        <f t="shared" si="6"/>
        <v>10</v>
      </c>
      <c r="D21" s="36">
        <f t="shared" si="7"/>
        <v>0.009346733668341708</v>
      </c>
      <c r="E21" s="37">
        <f t="shared" si="8"/>
        <v>1E-05</v>
      </c>
      <c r="F21" s="38">
        <f aca="true" t="shared" si="25" ref="F21:Z21">(0.026/$A21)*LN($D21/E21)</f>
        <v>0.00031987009032610227</v>
      </c>
      <c r="G21" s="38">
        <f t="shared" si="25"/>
        <v>0.0001578198815036808</v>
      </c>
      <c r="H21" s="38">
        <f t="shared" si="25"/>
        <v>0.00019085629796832733</v>
      </c>
      <c r="I21" s="38">
        <f t="shared" si="25"/>
        <v>0.0001819681693212993</v>
      </c>
      <c r="J21" s="38">
        <f t="shared" si="25"/>
        <v>0.0001841982636505561</v>
      </c>
      <c r="K21" s="38">
        <f t="shared" si="25"/>
        <v>0.0001836286438405504</v>
      </c>
      <c r="L21" s="38">
        <f t="shared" si="25"/>
        <v>0.0001837734799821302</v>
      </c>
      <c r="M21" s="38">
        <f t="shared" si="25"/>
        <v>0.00018373661022154253</v>
      </c>
      <c r="N21" s="38">
        <f t="shared" si="25"/>
        <v>0.00018374599309938923</v>
      </c>
      <c r="O21" s="38">
        <f t="shared" si="25"/>
        <v>0.0001837436050995736</v>
      </c>
      <c r="P21" s="38">
        <f t="shared" si="25"/>
        <v>0.00018374421284856788</v>
      </c>
      <c r="Q21" s="38">
        <f t="shared" si="25"/>
        <v>0.00018374405817492555</v>
      </c>
      <c r="R21" s="38">
        <f t="shared" si="25"/>
        <v>0.00018374409753970665</v>
      </c>
      <c r="S21" s="38">
        <f t="shared" si="25"/>
        <v>0.0001837440875212804</v>
      </c>
      <c r="T21" s="38">
        <f t="shared" si="25"/>
        <v>0.00018374409007099245</v>
      </c>
      <c r="U21" s="38">
        <f t="shared" si="25"/>
        <v>0.00018374408942208498</v>
      </c>
      <c r="V21" s="38">
        <f t="shared" si="25"/>
        <v>0.00018374408958723342</v>
      </c>
      <c r="W21" s="38">
        <f t="shared" si="25"/>
        <v>0.00018374408954520275</v>
      </c>
      <c r="X21" s="38">
        <f t="shared" si="25"/>
        <v>0.00018374408955589965</v>
      </c>
      <c r="Y21" s="38">
        <f t="shared" si="25"/>
        <v>0.00018374408955317727</v>
      </c>
      <c r="Z21" s="39">
        <f t="shared" si="25"/>
        <v>0.0001837440895538701</v>
      </c>
      <c r="AA21" s="40">
        <f t="shared" si="2"/>
        <v>-6.928322932725495E-16</v>
      </c>
      <c r="AB21" s="41">
        <f t="shared" si="3"/>
        <v>-3.7706371669137406E-12</v>
      </c>
    </row>
    <row r="22" spans="1:28" ht="12.75">
      <c r="A22" s="34">
        <f t="shared" si="4"/>
        <v>611.5909044841454</v>
      </c>
      <c r="B22" s="47">
        <f t="shared" si="5"/>
        <v>995.0000000000001</v>
      </c>
      <c r="C22" s="35">
        <f t="shared" si="6"/>
        <v>10</v>
      </c>
      <c r="D22" s="36">
        <f t="shared" si="7"/>
        <v>0.009346733668341708</v>
      </c>
      <c r="E22" s="37">
        <f t="shared" si="8"/>
        <v>1E-05</v>
      </c>
      <c r="F22" s="38">
        <f aca="true" t="shared" si="26" ref="F22:Z22">(0.026/$A22)*LN($D22/E22)</f>
        <v>0.00029079099120554746</v>
      </c>
      <c r="G22" s="38">
        <f t="shared" si="26"/>
        <v>0.00014752445331013274</v>
      </c>
      <c r="H22" s="38">
        <f t="shared" si="26"/>
        <v>0.000176373609102421</v>
      </c>
      <c r="I22" s="38">
        <f t="shared" si="26"/>
        <v>0.0001687805023933483</v>
      </c>
      <c r="J22" s="38">
        <f t="shared" si="26"/>
        <v>0.00017065126574474957</v>
      </c>
      <c r="K22" s="38">
        <f t="shared" si="26"/>
        <v>0.00017018265408522845</v>
      </c>
      <c r="L22" s="38">
        <f t="shared" si="26"/>
        <v>0.00017029955364618579</v>
      </c>
      <c r="M22" s="38">
        <f t="shared" si="26"/>
        <v>0.00017027036185119038</v>
      </c>
      <c r="N22" s="38">
        <f t="shared" si="26"/>
        <v>0.00017027764965789986</v>
      </c>
      <c r="O22" s="38">
        <f t="shared" si="26"/>
        <v>0.00017027583012118813</v>
      </c>
      <c r="P22" s="38">
        <f t="shared" si="26"/>
        <v>0.00017027628439513043</v>
      </c>
      <c r="Q22" s="38">
        <f t="shared" si="26"/>
        <v>0.0001702761709785444</v>
      </c>
      <c r="R22" s="38">
        <f t="shared" si="26"/>
        <v>0.00017027619929473848</v>
      </c>
      <c r="S22" s="38">
        <f t="shared" si="26"/>
        <v>0.00017027619222516362</v>
      </c>
      <c r="T22" s="38">
        <f t="shared" si="26"/>
        <v>0.00017027619399019196</v>
      </c>
      <c r="U22" s="38">
        <f t="shared" si="26"/>
        <v>0.0001702761935495254</v>
      </c>
      <c r="V22" s="38">
        <f t="shared" si="26"/>
        <v>0.00017027619365954464</v>
      </c>
      <c r="W22" s="38">
        <f t="shared" si="26"/>
        <v>0.00017027619363207665</v>
      </c>
      <c r="X22" s="38">
        <f t="shared" si="26"/>
        <v>0.00017027619363893442</v>
      </c>
      <c r="Y22" s="38">
        <f t="shared" si="26"/>
        <v>0.0001702761936372223</v>
      </c>
      <c r="Z22" s="39">
        <f t="shared" si="26"/>
        <v>0.00017027619363764972</v>
      </c>
      <c r="AA22" s="40">
        <f t="shared" si="2"/>
        <v>-4.27419601448098E-16</v>
      </c>
      <c r="AB22" s="41">
        <f t="shared" si="3"/>
        <v>-2.510154780401383E-12</v>
      </c>
    </row>
    <row r="23" spans="1:28" ht="12.75">
      <c r="A23" s="34">
        <f t="shared" si="4"/>
        <v>672.74999493256</v>
      </c>
      <c r="B23" s="47">
        <f t="shared" si="5"/>
        <v>995.0000000000001</v>
      </c>
      <c r="C23" s="35">
        <f t="shared" si="6"/>
        <v>10</v>
      </c>
      <c r="D23" s="36">
        <f t="shared" si="7"/>
        <v>0.009346733668341708</v>
      </c>
      <c r="E23" s="37">
        <f t="shared" si="8"/>
        <v>1E-05</v>
      </c>
      <c r="F23" s="38">
        <f aca="true" t="shared" si="27" ref="F23:Z23">(0.026/$A23)*LN($D23/E23)</f>
        <v>0.0002643554465504977</v>
      </c>
      <c r="G23" s="38">
        <f t="shared" si="27"/>
        <v>0.0001377966246104225</v>
      </c>
      <c r="H23" s="38">
        <f t="shared" si="27"/>
        <v>0.00016297597639784134</v>
      </c>
      <c r="I23" s="38">
        <f t="shared" si="27"/>
        <v>0.0001564900268824231</v>
      </c>
      <c r="J23" s="38">
        <f t="shared" si="27"/>
        <v>0.0001580595157415351</v>
      </c>
      <c r="K23" s="38">
        <f t="shared" si="27"/>
        <v>0.0001576738399106152</v>
      </c>
      <c r="L23" s="38">
        <f t="shared" si="27"/>
        <v>0.00015776825726235508</v>
      </c>
      <c r="M23" s="38">
        <f t="shared" si="27"/>
        <v>0.00015774512160641983</v>
      </c>
      <c r="N23" s="38">
        <f t="shared" si="27"/>
        <v>0.0001577507893954809</v>
      </c>
      <c r="O23" s="38">
        <f t="shared" si="27"/>
        <v>0.00015774940081970604</v>
      </c>
      <c r="P23" s="38">
        <f t="shared" si="27"/>
        <v>0.00015774974100818336</v>
      </c>
      <c r="Q23" s="38">
        <f t="shared" si="27"/>
        <v>0.0001577496576648133</v>
      </c>
      <c r="R23" s="38">
        <f t="shared" si="27"/>
        <v>0.0001577496780832347</v>
      </c>
      <c r="S23" s="38">
        <f t="shared" si="27"/>
        <v>0.000157749673080893</v>
      </c>
      <c r="T23" s="38">
        <f t="shared" si="27"/>
        <v>0.0001577496743064246</v>
      </c>
      <c r="U23" s="38">
        <f t="shared" si="27"/>
        <v>0.00015774967400617967</v>
      </c>
      <c r="V23" s="38">
        <f t="shared" si="27"/>
        <v>0.00015774967407973715</v>
      </c>
      <c r="W23" s="38">
        <f t="shared" si="27"/>
        <v>0.0001577496740617162</v>
      </c>
      <c r="X23" s="38">
        <f t="shared" si="27"/>
        <v>0.00015774967406613117</v>
      </c>
      <c r="Y23" s="38">
        <f t="shared" si="27"/>
        <v>0.00015774967406504954</v>
      </c>
      <c r="Z23" s="39">
        <f t="shared" si="27"/>
        <v>0.00015774967406531452</v>
      </c>
      <c r="AA23" s="40">
        <f t="shared" si="2"/>
        <v>-2.649790109554573E-16</v>
      </c>
      <c r="AB23" s="41">
        <f t="shared" si="3"/>
        <v>-1.6797436351326193E-12</v>
      </c>
    </row>
    <row r="24" spans="1:28" ht="12.75">
      <c r="A24" s="34">
        <f t="shared" si="4"/>
        <v>740.024994425816</v>
      </c>
      <c r="B24" s="47">
        <f t="shared" si="5"/>
        <v>995.0000000000001</v>
      </c>
      <c r="C24" s="35">
        <f t="shared" si="6"/>
        <v>10</v>
      </c>
      <c r="D24" s="36">
        <f t="shared" si="7"/>
        <v>0.009346733668341708</v>
      </c>
      <c r="E24" s="37">
        <f t="shared" si="8"/>
        <v>1E-05</v>
      </c>
      <c r="F24" s="38">
        <f aca="true" t="shared" si="28" ref="F24:Z24">(0.026/$A24)*LN($D24/E24)</f>
        <v>0.0002403231332277252</v>
      </c>
      <c r="G24" s="38">
        <f t="shared" si="28"/>
        <v>0.00012861828167999733</v>
      </c>
      <c r="H24" s="38">
        <f t="shared" si="28"/>
        <v>0.00015058175818340067</v>
      </c>
      <c r="I24" s="38">
        <f t="shared" si="28"/>
        <v>0.00014504263756282253</v>
      </c>
      <c r="J24" s="38">
        <f t="shared" si="28"/>
        <v>0.00014635940275766436</v>
      </c>
      <c r="K24" s="38">
        <f t="shared" si="28"/>
        <v>0.0001460418794122602</v>
      </c>
      <c r="L24" s="38">
        <f t="shared" si="28"/>
        <v>0.0001461181845033244</v>
      </c>
      <c r="M24" s="38">
        <f t="shared" si="28"/>
        <v>0.00014609983224011402</v>
      </c>
      <c r="N24" s="38">
        <f t="shared" si="28"/>
        <v>0.00014610424529771713</v>
      </c>
      <c r="O24" s="38">
        <f t="shared" si="28"/>
        <v>0.00014610318406585738</v>
      </c>
      <c r="P24" s="38">
        <f t="shared" si="28"/>
        <v>0.00014610343926310223</v>
      </c>
      <c r="Q24" s="38">
        <f t="shared" si="28"/>
        <v>0.00014610337789497344</v>
      </c>
      <c r="R24" s="38">
        <f t="shared" si="28"/>
        <v>0.00014610339265236133</v>
      </c>
      <c r="S24" s="38">
        <f t="shared" si="28"/>
        <v>0.00014610338910360507</v>
      </c>
      <c r="T24" s="38">
        <f t="shared" si="28"/>
        <v>0.0001461033899569858</v>
      </c>
      <c r="U24" s="38">
        <f t="shared" si="28"/>
        <v>0.00014610338975177062</v>
      </c>
      <c r="V24" s="38">
        <f t="shared" si="28"/>
        <v>0.00014610338980111938</v>
      </c>
      <c r="W24" s="38">
        <f t="shared" si="28"/>
        <v>0.00014610338978925233</v>
      </c>
      <c r="X24" s="38">
        <f t="shared" si="28"/>
        <v>0.000146103389792106</v>
      </c>
      <c r="Y24" s="38">
        <f t="shared" si="28"/>
        <v>0.0001461033897914198</v>
      </c>
      <c r="Z24" s="39">
        <f t="shared" si="28"/>
        <v>0.0001461033897915848</v>
      </c>
      <c r="AA24" s="40">
        <f t="shared" si="2"/>
        <v>-1.6498846559798164E-16</v>
      </c>
      <c r="AB24" s="41">
        <f t="shared" si="3"/>
        <v>-1.1292583001211418E-12</v>
      </c>
    </row>
    <row r="25" spans="1:28" ht="12.75">
      <c r="A25" s="34">
        <f t="shared" si="4"/>
        <v>814.0274938683975</v>
      </c>
      <c r="B25" s="47">
        <f t="shared" si="5"/>
        <v>995.0000000000001</v>
      </c>
      <c r="C25" s="35">
        <f t="shared" si="6"/>
        <v>10</v>
      </c>
      <c r="D25" s="36">
        <f t="shared" si="7"/>
        <v>0.009346733668341708</v>
      </c>
      <c r="E25" s="37">
        <f t="shared" si="8"/>
        <v>1E-05</v>
      </c>
      <c r="F25" s="38">
        <f aca="true" t="shared" si="29" ref="F25:Z25">(0.026/$A25)*LN($D25/E25)</f>
        <v>0.0002184755756615684</v>
      </c>
      <c r="G25" s="38">
        <f t="shared" si="29"/>
        <v>0.00011996991329386086</v>
      </c>
      <c r="H25" s="38">
        <f t="shared" si="29"/>
        <v>0.0001391157828076162</v>
      </c>
      <c r="I25" s="38">
        <f t="shared" si="29"/>
        <v>0.0001343865755232829</v>
      </c>
      <c r="J25" s="38">
        <f t="shared" si="29"/>
        <v>0.00013549125130569038</v>
      </c>
      <c r="K25" s="38">
        <f t="shared" si="29"/>
        <v>0.00013522977380542596</v>
      </c>
      <c r="L25" s="38">
        <f t="shared" si="29"/>
        <v>0.00013529147260917676</v>
      </c>
      <c r="M25" s="38">
        <f t="shared" si="29"/>
        <v>0.0001352769032771172</v>
      </c>
      <c r="N25" s="38">
        <f t="shared" si="29"/>
        <v>0.000135280343027103</v>
      </c>
      <c r="O25" s="38">
        <f t="shared" si="29"/>
        <v>0.00013527953088508993</v>
      </c>
      <c r="P25" s="38">
        <f t="shared" si="29"/>
        <v>0.00013527972263398052</v>
      </c>
      <c r="Q25" s="38">
        <f t="shared" si="29"/>
        <v>0.00013527967736145336</v>
      </c>
      <c r="R25" s="38">
        <f t="shared" si="29"/>
        <v>0.00013527968805043624</v>
      </c>
      <c r="S25" s="38">
        <f t="shared" si="29"/>
        <v>0.00013527968552673418</v>
      </c>
      <c r="T25" s="38">
        <f t="shared" si="29"/>
        <v>0.00013527968612258806</v>
      </c>
      <c r="U25" s="38">
        <f t="shared" si="29"/>
        <v>0.00013527968598190513</v>
      </c>
      <c r="V25" s="38">
        <f t="shared" si="29"/>
        <v>0.00013527968601512077</v>
      </c>
      <c r="W25" s="38">
        <f t="shared" si="29"/>
        <v>0.0001352796860072785</v>
      </c>
      <c r="X25" s="38">
        <f t="shared" si="29"/>
        <v>0.00013527968600913007</v>
      </c>
      <c r="Y25" s="38">
        <f t="shared" si="29"/>
        <v>0.0001352796860086929</v>
      </c>
      <c r="Z25" s="39">
        <f t="shared" si="29"/>
        <v>0.0001352796860087961</v>
      </c>
      <c r="AA25" s="40">
        <f t="shared" si="2"/>
        <v>-1.0321604682062002E-16</v>
      </c>
      <c r="AB25" s="41">
        <f t="shared" si="3"/>
        <v>-7.629826019400189E-13</v>
      </c>
    </row>
    <row r="26" spans="1:28" ht="12.75">
      <c r="A26" s="34">
        <f t="shared" si="4"/>
        <v>895.4302432552373</v>
      </c>
      <c r="B26" s="47">
        <f t="shared" si="5"/>
        <v>995.0000000000001</v>
      </c>
      <c r="C26" s="35">
        <f t="shared" si="6"/>
        <v>10</v>
      </c>
      <c r="D26" s="36">
        <f t="shared" si="7"/>
        <v>0.009346733668341708</v>
      </c>
      <c r="E26" s="37">
        <f t="shared" si="8"/>
        <v>1E-05</v>
      </c>
      <c r="F26" s="38">
        <f aca="true" t="shared" si="30" ref="F26:Z26">(0.026/$A26)*LN($D26/E26)</f>
        <v>0.00019861415969233488</v>
      </c>
      <c r="G26" s="38">
        <f t="shared" si="30"/>
        <v>0.00011183101451776574</v>
      </c>
      <c r="H26" s="38">
        <f t="shared" si="30"/>
        <v>0.00012850875470736471</v>
      </c>
      <c r="I26" s="38">
        <f t="shared" si="30"/>
        <v>0.0001244724709174927</v>
      </c>
      <c r="J26" s="38">
        <f t="shared" si="30"/>
        <v>0.0001253990912842103</v>
      </c>
      <c r="K26" s="38">
        <f t="shared" si="30"/>
        <v>0.00012518373448619526</v>
      </c>
      <c r="L26" s="38">
        <f t="shared" si="30"/>
        <v>0.0001252336434984568</v>
      </c>
      <c r="M26" s="38">
        <f t="shared" si="30"/>
        <v>0.0001252220694285341</v>
      </c>
      <c r="N26" s="38">
        <f t="shared" si="30"/>
        <v>0.00012522475308390907</v>
      </c>
      <c r="O26" s="38">
        <f t="shared" si="30"/>
        <v>0.00012522413080826418</v>
      </c>
      <c r="P26" s="38">
        <f t="shared" si="30"/>
        <v>0.00012522427509795007</v>
      </c>
      <c r="Q26" s="38">
        <f t="shared" si="30"/>
        <v>0.0001252242416408264</v>
      </c>
      <c r="R26" s="38">
        <f t="shared" si="30"/>
        <v>0.00012522424939868257</v>
      </c>
      <c r="S26" s="38">
        <f t="shared" si="30"/>
        <v>0.00012522424759983284</v>
      </c>
      <c r="T26" s="38">
        <f t="shared" si="30"/>
        <v>0.00012522424801694035</v>
      </c>
      <c r="U26" s="38">
        <f t="shared" si="30"/>
        <v>0.00012522424792022374</v>
      </c>
      <c r="V26" s="38">
        <f t="shared" si="30"/>
        <v>0.00012522424794264984</v>
      </c>
      <c r="W26" s="38">
        <f t="shared" si="30"/>
        <v>0.00012522424793744982</v>
      </c>
      <c r="X26" s="38">
        <f t="shared" si="30"/>
        <v>0.0001252242479386556</v>
      </c>
      <c r="Y26" s="38">
        <f t="shared" si="30"/>
        <v>0.000125224247938376</v>
      </c>
      <c r="Z26" s="39">
        <f t="shared" si="30"/>
        <v>0.0001252242479384408</v>
      </c>
      <c r="AA26" s="40">
        <f t="shared" si="2"/>
        <v>-6.480818486032103E-17</v>
      </c>
      <c r="AB26" s="41">
        <f t="shared" si="3"/>
        <v>-5.175370259934017E-13</v>
      </c>
    </row>
    <row r="27" spans="1:28" ht="12.75">
      <c r="A27" s="34">
        <f t="shared" si="4"/>
        <v>984.9732675807611</v>
      </c>
      <c r="B27" s="47">
        <f t="shared" si="5"/>
        <v>995.0000000000001</v>
      </c>
      <c r="C27" s="35">
        <f t="shared" si="6"/>
        <v>10</v>
      </c>
      <c r="D27" s="36">
        <f t="shared" si="7"/>
        <v>0.009346733668341708</v>
      </c>
      <c r="E27" s="37">
        <f t="shared" si="8"/>
        <v>1E-05</v>
      </c>
      <c r="F27" s="38">
        <f aca="true" t="shared" si="31" ref="F27:Z27">(0.026/$A27)*LN($D27/E27)</f>
        <v>0.00018055832699303168</v>
      </c>
      <c r="G27" s="38">
        <f t="shared" si="31"/>
        <v>0.00010418042863241633</v>
      </c>
      <c r="H27" s="38">
        <f t="shared" si="31"/>
        <v>0.0001186967302973219</v>
      </c>
      <c r="I27" s="38">
        <f t="shared" si="31"/>
        <v>0.00011525335340940073</v>
      </c>
      <c r="J27" s="38">
        <f t="shared" si="31"/>
        <v>0.00011603044394339825</v>
      </c>
      <c r="K27" s="38">
        <f t="shared" si="31"/>
        <v>0.00011585306300685744</v>
      </c>
      <c r="L27" s="38">
        <f t="shared" si="31"/>
        <v>0.00011589344763313136</v>
      </c>
      <c r="M27" s="38">
        <f t="shared" si="31"/>
        <v>0.00011588424776147649</v>
      </c>
      <c r="N27" s="38">
        <f t="shared" si="31"/>
        <v>0.00011588634326805433</v>
      </c>
      <c r="O27" s="38">
        <f t="shared" si="31"/>
        <v>0.00011588586594808942</v>
      </c>
      <c r="P27" s="38">
        <f t="shared" si="31"/>
        <v>0.0001158859746725194</v>
      </c>
      <c r="Q27" s="38">
        <f t="shared" si="31"/>
        <v>0.0001158859499071181</v>
      </c>
      <c r="R27" s="38">
        <f t="shared" si="31"/>
        <v>0.00011588595554821349</v>
      </c>
      <c r="S27" s="38">
        <f t="shared" si="31"/>
        <v>0.00011588595426327733</v>
      </c>
      <c r="T27" s="38">
        <f t="shared" si="31"/>
        <v>0.00011588595455596177</v>
      </c>
      <c r="U27" s="38">
        <f t="shared" si="31"/>
        <v>0.00011588595448929372</v>
      </c>
      <c r="V27" s="38">
        <f t="shared" si="31"/>
        <v>0.00011588595450447948</v>
      </c>
      <c r="W27" s="38">
        <f t="shared" si="31"/>
        <v>0.00011588595450102044</v>
      </c>
      <c r="X27" s="38">
        <f t="shared" si="31"/>
        <v>0.00011588595450180834</v>
      </c>
      <c r="Y27" s="38">
        <f t="shared" si="31"/>
        <v>0.00011588595450162888</v>
      </c>
      <c r="Z27" s="39">
        <f t="shared" si="31"/>
        <v>0.00011588595450166974</v>
      </c>
      <c r="AA27" s="40">
        <f t="shared" si="2"/>
        <v>-4.086086937554745E-17</v>
      </c>
      <c r="AB27" s="41">
        <f t="shared" si="3"/>
        <v>-3.525955285198838E-13</v>
      </c>
    </row>
    <row r="28" spans="1:28" ht="12.75">
      <c r="A28" s="34">
        <f t="shared" si="4"/>
        <v>1083.4705943388371</v>
      </c>
      <c r="B28" s="47">
        <f t="shared" si="5"/>
        <v>995.0000000000001</v>
      </c>
      <c r="C28" s="35">
        <f t="shared" si="6"/>
        <v>10</v>
      </c>
      <c r="D28" s="36">
        <f t="shared" si="7"/>
        <v>0.009346733668341708</v>
      </c>
      <c r="E28" s="37">
        <f t="shared" si="8"/>
        <v>1E-05</v>
      </c>
      <c r="F28" s="38">
        <f aca="true" t="shared" si="32" ref="F28:Z28">(0.026/$A28)*LN($D28/E28)</f>
        <v>0.00016414393363002881</v>
      </c>
      <c r="G28" s="38">
        <f t="shared" si="32"/>
        <v>9.69966351021076E-05</v>
      </c>
      <c r="H28" s="38">
        <f t="shared" si="32"/>
        <v>0.00010962065317842278</v>
      </c>
      <c r="I28" s="38">
        <f t="shared" si="32"/>
        <v>0.00010668463694042598</v>
      </c>
      <c r="J28" s="38">
        <f t="shared" si="32"/>
        <v>0.00010733612160973314</v>
      </c>
      <c r="K28" s="38">
        <f t="shared" si="32"/>
        <v>0.00010719002643994692</v>
      </c>
      <c r="L28" s="38">
        <f t="shared" si="32"/>
        <v>0.00010722271094437829</v>
      </c>
      <c r="M28" s="38">
        <f t="shared" si="32"/>
        <v>0.00010721539487961823</v>
      </c>
      <c r="N28" s="38">
        <f t="shared" si="32"/>
        <v>0.0001072170323060386</v>
      </c>
      <c r="O28" s="38">
        <f t="shared" si="32"/>
        <v>0.00010721666581990537</v>
      </c>
      <c r="P28" s="38">
        <f t="shared" si="32"/>
        <v>0.00010721674784575284</v>
      </c>
      <c r="Q28" s="38">
        <f t="shared" si="32"/>
        <v>0.00010721672948694477</v>
      </c>
      <c r="R28" s="38">
        <f t="shared" si="32"/>
        <v>0.00010721673359596339</v>
      </c>
      <c r="S28" s="38">
        <f t="shared" si="32"/>
        <v>0.00010721673267629391</v>
      </c>
      <c r="T28" s="38">
        <f t="shared" si="32"/>
        <v>0.00010721673288213187</v>
      </c>
      <c r="U28" s="38">
        <f t="shared" si="32"/>
        <v>0.00010721673283606177</v>
      </c>
      <c r="V28" s="38">
        <f t="shared" si="32"/>
        <v>0.00010721673284637305</v>
      </c>
      <c r="W28" s="38">
        <f t="shared" si="32"/>
        <v>0.0001072167328440652</v>
      </c>
      <c r="X28" s="38">
        <f t="shared" si="32"/>
        <v>0.00010721673284458174</v>
      </c>
      <c r="Y28" s="38">
        <f t="shared" si="32"/>
        <v>0.00010721673284446614</v>
      </c>
      <c r="Z28" s="39">
        <f t="shared" si="32"/>
        <v>0.00010721673284449201</v>
      </c>
      <c r="AA28" s="40">
        <f t="shared" si="2"/>
        <v>-2.587177434093535E-17</v>
      </c>
      <c r="AB28" s="41">
        <f t="shared" si="3"/>
        <v>-2.4130351349597615E-13</v>
      </c>
    </row>
    <row r="29" spans="1:28" ht="12.75">
      <c r="A29" s="34">
        <f t="shared" si="4"/>
        <v>1191.8176537727209</v>
      </c>
      <c r="B29" s="47">
        <f t="shared" si="5"/>
        <v>995.0000000000001</v>
      </c>
      <c r="C29" s="35">
        <f t="shared" si="6"/>
        <v>10</v>
      </c>
      <c r="D29" s="36">
        <f t="shared" si="7"/>
        <v>0.009346733668341708</v>
      </c>
      <c r="E29" s="37">
        <f t="shared" si="8"/>
        <v>1E-05</v>
      </c>
      <c r="F29" s="38">
        <f aca="true" t="shared" si="33" ref="F29:Z29">(0.026/$A29)*LN($D29/E29)</f>
        <v>0.00014922175784548076</v>
      </c>
      <c r="G29" s="38">
        <f t="shared" si="33"/>
        <v>9.025799057208296E-05</v>
      </c>
      <c r="H29" s="38">
        <f t="shared" si="33"/>
        <v>0.00010122594001228955</v>
      </c>
      <c r="I29" s="38">
        <f t="shared" si="33"/>
        <v>9.872408427445922E-05</v>
      </c>
      <c r="J29" s="38">
        <f t="shared" si="33"/>
        <v>9.927003946339599E-05</v>
      </c>
      <c r="K29" s="38">
        <f t="shared" si="33"/>
        <v>9.914973012813438E-05</v>
      </c>
      <c r="L29" s="38">
        <f t="shared" si="33"/>
        <v>9.917618514050651E-05</v>
      </c>
      <c r="M29" s="38">
        <f t="shared" si="33"/>
        <v>9.91703651532482E-05</v>
      </c>
      <c r="N29" s="38">
        <f t="shared" si="33"/>
        <v>9.917164539183258E-05</v>
      </c>
      <c r="O29" s="38">
        <f t="shared" si="33"/>
        <v>9.917136376778871E-05</v>
      </c>
      <c r="P29" s="38">
        <f t="shared" si="33"/>
        <v>9.917142571850924E-05</v>
      </c>
      <c r="Q29" s="38">
        <f t="shared" si="33"/>
        <v>9.917141209078068E-05</v>
      </c>
      <c r="R29" s="38">
        <f t="shared" si="33"/>
        <v>9.917141508856567E-05</v>
      </c>
      <c r="S29" s="38">
        <f t="shared" si="33"/>
        <v>9.917141442912229E-05</v>
      </c>
      <c r="T29" s="38">
        <f t="shared" si="33"/>
        <v>9.91714145741846E-05</v>
      </c>
      <c r="U29" s="38">
        <f t="shared" si="33"/>
        <v>9.917141454227424E-05</v>
      </c>
      <c r="V29" s="38">
        <f t="shared" si="33"/>
        <v>9.91714145492938E-05</v>
      </c>
      <c r="W29" s="38">
        <f t="shared" si="33"/>
        <v>9.917141454774963E-05</v>
      </c>
      <c r="X29" s="38">
        <f t="shared" si="33"/>
        <v>9.917141454808931E-05</v>
      </c>
      <c r="Y29" s="38">
        <f t="shared" si="33"/>
        <v>9.91714145480146E-05</v>
      </c>
      <c r="Z29" s="39">
        <f t="shared" si="33"/>
        <v>9.917141454803104E-05</v>
      </c>
      <c r="AA29" s="40">
        <f t="shared" si="2"/>
        <v>-1.643921544031146E-17</v>
      </c>
      <c r="AB29" s="41">
        <f t="shared" si="3"/>
        <v>-1.657656645842191E-13</v>
      </c>
    </row>
    <row r="30" spans="1:28" ht="12.75">
      <c r="A30" s="34">
        <f t="shared" si="4"/>
        <v>1310.999419149993</v>
      </c>
      <c r="B30" s="47">
        <f t="shared" si="5"/>
        <v>995.0000000000001</v>
      </c>
      <c r="C30" s="35">
        <f t="shared" si="6"/>
        <v>10</v>
      </c>
      <c r="D30" s="36">
        <f t="shared" si="7"/>
        <v>0.009346733668341708</v>
      </c>
      <c r="E30" s="37">
        <f t="shared" si="8"/>
        <v>1E-05</v>
      </c>
      <c r="F30" s="38">
        <f aca="true" t="shared" si="34" ref="F30:Z30">(0.026/$A30)*LN($D30/E30)</f>
        <v>0.0001356561434958916</v>
      </c>
      <c r="G30" s="38">
        <f t="shared" si="34"/>
        <v>8.394292905493795E-05</v>
      </c>
      <c r="H30" s="38">
        <f t="shared" si="34"/>
        <v>9.346210990278866E-05</v>
      </c>
      <c r="I30" s="38">
        <f t="shared" si="34"/>
        <v>9.13317558128464E-05</v>
      </c>
      <c r="J30" s="38">
        <f t="shared" si="34"/>
        <v>9.17890380465942E-05</v>
      </c>
      <c r="K30" s="38">
        <f t="shared" si="34"/>
        <v>9.168998943020499E-05</v>
      </c>
      <c r="L30" s="38">
        <f t="shared" si="34"/>
        <v>9.171140170805792E-05</v>
      </c>
      <c r="M30" s="38">
        <f t="shared" si="34"/>
        <v>9.170677085403495E-05</v>
      </c>
      <c r="N30" s="38">
        <f t="shared" si="34"/>
        <v>9.170777228167349E-05</v>
      </c>
      <c r="O30" s="38">
        <f t="shared" si="34"/>
        <v>9.170755571748151E-05</v>
      </c>
      <c r="P30" s="38">
        <f t="shared" si="34"/>
        <v>9.170760255046948E-05</v>
      </c>
      <c r="Q30" s="38">
        <f t="shared" si="34"/>
        <v>9.170759242261421E-05</v>
      </c>
      <c r="R30" s="38">
        <f t="shared" si="34"/>
        <v>9.17075946128104E-05</v>
      </c>
      <c r="S30" s="38">
        <f t="shared" si="34"/>
        <v>9.170759413917018E-05</v>
      </c>
      <c r="T30" s="38">
        <f t="shared" si="34"/>
        <v>9.170759424159711E-05</v>
      </c>
      <c r="U30" s="38">
        <f t="shared" si="34"/>
        <v>9.17075942194468E-05</v>
      </c>
      <c r="V30" s="38">
        <f t="shared" si="34"/>
        <v>9.170759422423691E-05</v>
      </c>
      <c r="W30" s="38">
        <f t="shared" si="34"/>
        <v>9.170759422320102E-05</v>
      </c>
      <c r="X30" s="38">
        <f t="shared" si="34"/>
        <v>9.170759422342504E-05</v>
      </c>
      <c r="Y30" s="38">
        <f t="shared" si="34"/>
        <v>9.170759422337661E-05</v>
      </c>
      <c r="Z30" s="39">
        <f t="shared" si="34"/>
        <v>9.170759422338707E-05</v>
      </c>
      <c r="AA30" s="40">
        <f t="shared" si="2"/>
        <v>-1.0462550964485118E-17</v>
      </c>
      <c r="AB30" s="41">
        <f t="shared" si="3"/>
        <v>-1.140859822251992E-13</v>
      </c>
    </row>
    <row r="31" spans="1:28" ht="12.75">
      <c r="A31" s="34">
        <f t="shared" si="4"/>
        <v>1442.0993610649923</v>
      </c>
      <c r="B31" s="47">
        <f t="shared" si="5"/>
        <v>995.0000000000001</v>
      </c>
      <c r="C31" s="35">
        <f t="shared" si="6"/>
        <v>10</v>
      </c>
      <c r="D31" s="36">
        <f t="shared" si="7"/>
        <v>0.009346733668341708</v>
      </c>
      <c r="E31" s="37">
        <f t="shared" si="8"/>
        <v>1E-05</v>
      </c>
      <c r="F31" s="38">
        <f aca="true" t="shared" si="35" ref="F31:Z31">(0.026/$A31)*LN($D31/E31)</f>
        <v>0.0001233237668144469</v>
      </c>
      <c r="G31" s="38">
        <f t="shared" si="35"/>
        <v>7.803012673452938E-05</v>
      </c>
      <c r="H31" s="38">
        <f t="shared" si="35"/>
        <v>8.628245133766966E-05</v>
      </c>
      <c r="I31" s="38">
        <f t="shared" si="35"/>
        <v>8.446994637668373E-05</v>
      </c>
      <c r="J31" s="38">
        <f t="shared" si="35"/>
        <v>8.485271547089669E-05</v>
      </c>
      <c r="K31" s="38">
        <f t="shared" si="35"/>
        <v>8.477120175784958E-05</v>
      </c>
      <c r="L31" s="38">
        <f t="shared" si="35"/>
        <v>8.478852989115964E-05</v>
      </c>
      <c r="M31" s="38">
        <f t="shared" si="35"/>
        <v>8.478484489346423E-05</v>
      </c>
      <c r="N31" s="38">
        <f t="shared" si="35"/>
        <v>8.478562848135585E-05</v>
      </c>
      <c r="O31" s="38">
        <f t="shared" si="35"/>
        <v>8.478546185425307E-05</v>
      </c>
      <c r="P31" s="38">
        <f t="shared" si="35"/>
        <v>8.478549728676887E-05</v>
      </c>
      <c r="Q31" s="38">
        <f t="shared" si="35"/>
        <v>8.478548975219542E-05</v>
      </c>
      <c r="R31" s="38">
        <f t="shared" si="35"/>
        <v>8.478549135439007E-05</v>
      </c>
      <c r="S31" s="38">
        <f t="shared" si="35"/>
        <v>8.478549101369026E-05</v>
      </c>
      <c r="T31" s="38">
        <f t="shared" si="35"/>
        <v>8.478549108613861E-05</v>
      </c>
      <c r="U31" s="38">
        <f t="shared" si="35"/>
        <v>8.478549107073277E-05</v>
      </c>
      <c r="V31" s="38">
        <f t="shared" si="35"/>
        <v>8.478549107400876E-05</v>
      </c>
      <c r="W31" s="38">
        <f t="shared" si="35"/>
        <v>8.478549107331214E-05</v>
      </c>
      <c r="X31" s="38">
        <f t="shared" si="35"/>
        <v>8.478549107346027E-05</v>
      </c>
      <c r="Y31" s="38">
        <f t="shared" si="35"/>
        <v>8.478549107342877E-05</v>
      </c>
      <c r="Z31" s="39">
        <f t="shared" si="35"/>
        <v>8.478549107343546E-05</v>
      </c>
      <c r="AA31" s="40">
        <f t="shared" si="2"/>
        <v>-6.69494841509799E-18</v>
      </c>
      <c r="AB31" s="41">
        <f t="shared" si="3"/>
        <v>-7.896337368971865E-14</v>
      </c>
    </row>
    <row r="32" spans="1:28" ht="12.75">
      <c r="A32" s="34">
        <f t="shared" si="4"/>
        <v>1586.3092971714916</v>
      </c>
      <c r="B32" s="47">
        <f t="shared" si="5"/>
        <v>995.0000000000001</v>
      </c>
      <c r="C32" s="35">
        <f t="shared" si="6"/>
        <v>10</v>
      </c>
      <c r="D32" s="36">
        <f t="shared" si="7"/>
        <v>0.009346733668341708</v>
      </c>
      <c r="E32" s="37">
        <f t="shared" si="8"/>
        <v>1E-05</v>
      </c>
      <c r="F32" s="38">
        <f aca="true" t="shared" si="36" ref="F32:Z32">(0.026/$A32)*LN($D32/E32)</f>
        <v>0.00011211251528586081</v>
      </c>
      <c r="G32" s="38">
        <f t="shared" si="36"/>
        <v>7.249863616613772E-05</v>
      </c>
      <c r="H32" s="38">
        <f t="shared" si="36"/>
        <v>7.964372172918889E-05</v>
      </c>
      <c r="I32" s="38">
        <f>(0.026/$A32)*LN($D32/H32)</f>
        <v>7.8103112996738E-05</v>
      </c>
      <c r="J32" s="38">
        <f t="shared" si="36"/>
        <v>7.842326850925753E-05</v>
      </c>
      <c r="K32" s="38">
        <f t="shared" si="36"/>
        <v>7.835621993950462E-05</v>
      </c>
      <c r="L32" s="38">
        <f t="shared" si="36"/>
        <v>7.837023889882689E-05</v>
      </c>
      <c r="M32" s="38">
        <f t="shared" si="36"/>
        <v>7.836730673028694E-05</v>
      </c>
      <c r="N32" s="38">
        <f t="shared" si="36"/>
        <v>7.836791997153953E-05</v>
      </c>
      <c r="O32" s="38">
        <f t="shared" si="36"/>
        <v>7.836779171479281E-05</v>
      </c>
      <c r="P32" s="38">
        <f t="shared" si="36"/>
        <v>7.83678185390518E-05</v>
      </c>
      <c r="Q32" s="38">
        <f t="shared" si="36"/>
        <v>7.836781292888815E-05</v>
      </c>
      <c r="R32" s="38">
        <f t="shared" si="36"/>
        <v>7.836781410222651E-05</v>
      </c>
      <c r="S32" s="38">
        <f t="shared" si="36"/>
        <v>7.83678138568285E-05</v>
      </c>
      <c r="T32" s="38">
        <f t="shared" si="36"/>
        <v>7.836781390815229E-05</v>
      </c>
      <c r="U32" s="38">
        <f t="shared" si="36"/>
        <v>7.836781389741819E-05</v>
      </c>
      <c r="V32" s="38">
        <f t="shared" si="36"/>
        <v>7.836781389966316E-05</v>
      </c>
      <c r="W32" s="38">
        <f t="shared" si="36"/>
        <v>7.836781389919365E-05</v>
      </c>
      <c r="X32" s="38">
        <f t="shared" si="36"/>
        <v>7.836781389929184E-05</v>
      </c>
      <c r="Y32" s="38">
        <f t="shared" si="36"/>
        <v>7.83678138992713E-05</v>
      </c>
      <c r="Z32" s="39">
        <f t="shared" si="36"/>
        <v>7.83678138992756E-05</v>
      </c>
      <c r="AA32" s="40">
        <f t="shared" si="2"/>
        <v>-4.296151108473811E-18</v>
      </c>
      <c r="AB32" s="41">
        <f t="shared" si="3"/>
        <v>-5.482035155396268E-14</v>
      </c>
    </row>
    <row r="33" spans="1:28" ht="12.75">
      <c r="A33" s="34">
        <f t="shared" si="4"/>
        <v>1744.9402268886408</v>
      </c>
      <c r="B33" s="47">
        <f t="shared" si="5"/>
        <v>995.0000000000001</v>
      </c>
      <c r="C33" s="35">
        <f t="shared" si="6"/>
        <v>10</v>
      </c>
      <c r="D33" s="36">
        <f t="shared" si="7"/>
        <v>0.009346733668341708</v>
      </c>
      <c r="E33" s="37">
        <f t="shared" si="8"/>
        <v>1E-05</v>
      </c>
      <c r="F33" s="38">
        <f aca="true" t="shared" si="37" ref="F33:Z33">(0.026/$A33)*LN($D33/E33)</f>
        <v>0.00010192046844169165</v>
      </c>
      <c r="G33" s="38">
        <f t="shared" si="37"/>
        <v>6.732799407518483E-05</v>
      </c>
      <c r="H33" s="38">
        <f t="shared" si="37"/>
        <v>7.350587539735768E-05</v>
      </c>
      <c r="I33" s="38">
        <f t="shared" si="37"/>
        <v>7.219779620717601E-05</v>
      </c>
      <c r="J33" s="38">
        <f t="shared" si="37"/>
        <v>7.246534192113898E-05</v>
      </c>
      <c r="K33" s="38">
        <f t="shared" si="37"/>
        <v>7.241022773480055E-05</v>
      </c>
      <c r="L33" s="38">
        <f t="shared" si="37"/>
        <v>7.242156454963796E-05</v>
      </c>
      <c r="M33" s="38">
        <f t="shared" si="37"/>
        <v>7.241923189771674E-05</v>
      </c>
      <c r="N33" s="38">
        <f t="shared" si="37"/>
        <v>7.241971183205383E-05</v>
      </c>
      <c r="O33" s="38">
        <f t="shared" si="37"/>
        <v>7.241961308611055E-05</v>
      </c>
      <c r="P33" s="38">
        <f t="shared" si="37"/>
        <v>7.241963340292246E-05</v>
      </c>
      <c r="Q33" s="38">
        <f t="shared" si="37"/>
        <v>7.241962922277028E-05</v>
      </c>
      <c r="R33" s="38">
        <f t="shared" si="37"/>
        <v>7.241963008282994E-05</v>
      </c>
      <c r="S33" s="38">
        <f t="shared" si="37"/>
        <v>7.241962990587403E-05</v>
      </c>
      <c r="T33" s="38">
        <f t="shared" si="37"/>
        <v>7.241962994228243E-05</v>
      </c>
      <c r="U33" s="38">
        <f t="shared" si="37"/>
        <v>7.241962993479146E-05</v>
      </c>
      <c r="V33" s="38">
        <f t="shared" si="37"/>
        <v>7.241962993633271E-05</v>
      </c>
      <c r="W33" s="38">
        <f t="shared" si="37"/>
        <v>7.24196299360156E-05</v>
      </c>
      <c r="X33" s="38">
        <f t="shared" si="37"/>
        <v>7.241962993608085E-05</v>
      </c>
      <c r="Y33" s="38">
        <f t="shared" si="37"/>
        <v>7.241962993606742E-05</v>
      </c>
      <c r="Z33" s="39">
        <f t="shared" si="37"/>
        <v>7.241962993607018E-05</v>
      </c>
      <c r="AA33" s="40">
        <f t="shared" si="2"/>
        <v>-2.7647155398380363E-18</v>
      </c>
      <c r="AB33" s="41">
        <f t="shared" si="3"/>
        <v>-3.8176327913835544E-14</v>
      </c>
    </row>
    <row r="34" spans="1:28" ht="12.75">
      <c r="A34" s="34">
        <f t="shared" si="4"/>
        <v>1919.434249577505</v>
      </c>
      <c r="B34" s="47">
        <f t="shared" si="5"/>
        <v>995.0000000000001</v>
      </c>
      <c r="C34" s="35">
        <f t="shared" si="6"/>
        <v>10</v>
      </c>
      <c r="D34" s="36">
        <f t="shared" si="7"/>
        <v>0.009346733668341708</v>
      </c>
      <c r="E34" s="37">
        <f t="shared" si="8"/>
        <v>1E-05</v>
      </c>
      <c r="F34" s="38">
        <f aca="true" t="shared" si="38" ref="F34:Z34">(0.026/$A34)*LN($D34/E34)</f>
        <v>9.265497131062877E-05</v>
      </c>
      <c r="G34" s="38">
        <f t="shared" si="38"/>
        <v>6.249830644567677E-05</v>
      </c>
      <c r="H34" s="38">
        <f t="shared" si="38"/>
        <v>6.783181649831886E-05</v>
      </c>
      <c r="I34" s="38">
        <f t="shared" si="38"/>
        <v>6.672253688789143E-05</v>
      </c>
      <c r="J34" s="38">
        <f t="shared" si="38"/>
        <v>6.694588548029272E-05</v>
      </c>
      <c r="K34" s="38">
        <f t="shared" si="38"/>
        <v>6.690061814757058E-05</v>
      </c>
      <c r="L34" s="38">
        <f t="shared" si="38"/>
        <v>6.690978052113708E-05</v>
      </c>
      <c r="M34" s="38">
        <f t="shared" si="38"/>
        <v>6.69079255026824E-05</v>
      </c>
      <c r="N34" s="38">
        <f t="shared" si="38"/>
        <v>6.690830105008067E-05</v>
      </c>
      <c r="O34" s="38">
        <f t="shared" si="38"/>
        <v>6.690822501988955E-05</v>
      </c>
      <c r="P34" s="38">
        <f t="shared" si="38"/>
        <v>6.690824041229287E-05</v>
      </c>
      <c r="Q34" s="38">
        <f t="shared" si="38"/>
        <v>6.690823729608097E-05</v>
      </c>
      <c r="R34" s="38">
        <f t="shared" si="38"/>
        <v>6.690823792696203E-05</v>
      </c>
      <c r="S34" s="38">
        <f t="shared" si="38"/>
        <v>6.690823779923936E-05</v>
      </c>
      <c r="T34" s="38">
        <f t="shared" si="38"/>
        <v>6.690823782509698E-05</v>
      </c>
      <c r="U34" s="38">
        <f t="shared" si="38"/>
        <v>6.690823781986206E-05</v>
      </c>
      <c r="V34" s="38">
        <f t="shared" si="38"/>
        <v>6.690823782092188E-05</v>
      </c>
      <c r="W34" s="38">
        <f t="shared" si="38"/>
        <v>6.690823782070732E-05</v>
      </c>
      <c r="X34" s="38">
        <f t="shared" si="38"/>
        <v>6.690823782075075E-05</v>
      </c>
      <c r="Y34" s="38">
        <f t="shared" si="38"/>
        <v>6.690823782074196E-05</v>
      </c>
      <c r="Z34" s="39">
        <f t="shared" si="38"/>
        <v>6.690823782074375E-05</v>
      </c>
      <c r="AA34" s="40">
        <f t="shared" si="2"/>
        <v>-1.7889335846010823E-18</v>
      </c>
      <c r="AB34" s="41">
        <f t="shared" si="3"/>
        <v>-2.6737120014935654E-14</v>
      </c>
    </row>
    <row r="35" spans="1:28" ht="12.75">
      <c r="A35" s="34">
        <f t="shared" si="4"/>
        <v>2111.377674535255</v>
      </c>
      <c r="B35" s="47">
        <f t="shared" si="5"/>
        <v>995.0000000000001</v>
      </c>
      <c r="C35" s="35">
        <f t="shared" si="6"/>
        <v>10</v>
      </c>
      <c r="D35" s="36">
        <f t="shared" si="7"/>
        <v>0.009346733668341708</v>
      </c>
      <c r="E35" s="37">
        <f t="shared" si="8"/>
        <v>1E-05</v>
      </c>
      <c r="F35" s="38">
        <f aca="true" t="shared" si="39" ref="F35:Z35">(0.026/$A35)*LN($D35/E35)</f>
        <v>8.423179210057162E-05</v>
      </c>
      <c r="G35" s="38">
        <f t="shared" si="39"/>
        <v>5.799031413661493E-05</v>
      </c>
      <c r="H35" s="38">
        <f t="shared" si="39"/>
        <v>6.258717394144717E-05</v>
      </c>
      <c r="I35" s="38">
        <f t="shared" si="39"/>
        <v>6.164779032522441E-05</v>
      </c>
      <c r="J35" s="38">
        <f t="shared" si="39"/>
        <v>6.183401826448823E-05</v>
      </c>
      <c r="K35" s="38">
        <f t="shared" si="39"/>
        <v>6.179687503996248E-05</v>
      </c>
      <c r="L35" s="38">
        <f t="shared" si="39"/>
        <v>6.180427432960459E-05</v>
      </c>
      <c r="M35" s="38">
        <f t="shared" si="39"/>
        <v>6.180279996485875E-05</v>
      </c>
      <c r="N35" s="38">
        <f t="shared" si="39"/>
        <v>6.180309372916731E-05</v>
      </c>
      <c r="O35" s="38">
        <f t="shared" si="39"/>
        <v>6.180303519664103E-05</v>
      </c>
      <c r="P35" s="38">
        <f t="shared" si="39"/>
        <v>6.180304685922226E-05</v>
      </c>
      <c r="Q35" s="38">
        <f t="shared" si="39"/>
        <v>6.180304453545698E-05</v>
      </c>
      <c r="R35" s="38">
        <f t="shared" si="39"/>
        <v>6.180304499846637E-05</v>
      </c>
      <c r="S35" s="38">
        <f t="shared" si="39"/>
        <v>6.180304490621193E-05</v>
      </c>
      <c r="T35" s="38">
        <f t="shared" si="39"/>
        <v>6.180304492459358E-05</v>
      </c>
      <c r="U35" s="38">
        <f t="shared" si="39"/>
        <v>6.180304492093105E-05</v>
      </c>
      <c r="V35" s="38">
        <f t="shared" si="39"/>
        <v>6.180304492166081E-05</v>
      </c>
      <c r="W35" s="38">
        <f t="shared" si="39"/>
        <v>6.18030449215154E-05</v>
      </c>
      <c r="X35" s="38">
        <f t="shared" si="39"/>
        <v>6.180304492154438E-05</v>
      </c>
      <c r="Y35" s="38">
        <f t="shared" si="39"/>
        <v>6.180304492153861E-05</v>
      </c>
      <c r="Z35" s="39">
        <f t="shared" si="39"/>
        <v>6.180304492153976E-05</v>
      </c>
      <c r="AA35" s="40">
        <f t="shared" si="2"/>
        <v>-1.1519648082658485E-18</v>
      </c>
      <c r="AB35" s="41">
        <f t="shared" si="3"/>
        <v>-1.8639288885010304E-14</v>
      </c>
    </row>
    <row r="36" spans="1:28" ht="12.75">
      <c r="A36" s="34">
        <f t="shared" si="4"/>
        <v>2322.515441988781</v>
      </c>
      <c r="B36" s="47">
        <f t="shared" si="5"/>
        <v>995.0000000000001</v>
      </c>
      <c r="C36" s="35">
        <f t="shared" si="6"/>
        <v>10</v>
      </c>
      <c r="D36" s="36">
        <f t="shared" si="7"/>
        <v>0.009346733668341708</v>
      </c>
      <c r="E36" s="37">
        <f t="shared" si="8"/>
        <v>1E-05</v>
      </c>
      <c r="F36" s="38">
        <f aca="true" t="shared" si="40" ref="F36:Z36">(0.026/$A36)*LN($D36/E36)</f>
        <v>7.657435645506509E-05</v>
      </c>
      <c r="G36" s="38">
        <f t="shared" si="40"/>
        <v>5.378544186353394E-05</v>
      </c>
      <c r="H36" s="38">
        <f t="shared" si="40"/>
        <v>5.774009578450742E-05</v>
      </c>
      <c r="I36" s="38">
        <f t="shared" si="40"/>
        <v>5.694583884899216E-05</v>
      </c>
      <c r="J36" s="38">
        <f t="shared" si="40"/>
        <v>5.7100899832564904E-05</v>
      </c>
      <c r="K36" s="38">
        <f t="shared" si="40"/>
        <v>5.7070458429541595E-05</v>
      </c>
      <c r="L36" s="38">
        <f t="shared" si="40"/>
        <v>5.7076428125886685E-05</v>
      </c>
      <c r="M36" s="38">
        <f t="shared" si="40"/>
        <v>5.707525719057164E-05</v>
      </c>
      <c r="N36" s="38">
        <f t="shared" si="40"/>
        <v>5.7075486855833167E-05</v>
      </c>
      <c r="O36" s="38">
        <f t="shared" si="40"/>
        <v>5.707544180930787E-05</v>
      </c>
      <c r="P36" s="38">
        <f t="shared" si="40"/>
        <v>5.707545064471531E-05</v>
      </c>
      <c r="Q36" s="38">
        <f t="shared" si="40"/>
        <v>5.707544891174148E-05</v>
      </c>
      <c r="R36" s="38">
        <f t="shared" si="40"/>
        <v>5.707544925164636E-05</v>
      </c>
      <c r="S36" s="38">
        <f t="shared" si="40"/>
        <v>5.7075449184977535E-05</v>
      </c>
      <c r="T36" s="38">
        <f t="shared" si="40"/>
        <v>5.7075449198053935E-05</v>
      </c>
      <c r="U36" s="38">
        <f t="shared" si="40"/>
        <v>5.707544919548913E-05</v>
      </c>
      <c r="V36" s="38">
        <f t="shared" si="40"/>
        <v>5.7075449195992196E-05</v>
      </c>
      <c r="W36" s="38">
        <f t="shared" si="40"/>
        <v>5.707544919589352E-05</v>
      </c>
      <c r="X36" s="38">
        <f t="shared" si="40"/>
        <v>5.707544919591288E-05</v>
      </c>
      <c r="Y36" s="38">
        <f t="shared" si="40"/>
        <v>5.7075449195909085E-05</v>
      </c>
      <c r="Z36" s="39">
        <f t="shared" si="40"/>
        <v>5.707544919590983E-05</v>
      </c>
      <c r="AA36" s="40">
        <f t="shared" si="2"/>
        <v>-7.453889935837843E-19</v>
      </c>
      <c r="AB36" s="41">
        <f t="shared" si="3"/>
        <v>-1.3059713135594573E-14</v>
      </c>
    </row>
    <row r="37" spans="1:28" ht="12.75">
      <c r="A37" s="34">
        <f t="shared" si="4"/>
        <v>2554.766986187659</v>
      </c>
      <c r="B37" s="47">
        <f t="shared" si="5"/>
        <v>995.0000000000001</v>
      </c>
      <c r="C37" s="35">
        <f t="shared" si="6"/>
        <v>10</v>
      </c>
      <c r="D37" s="36">
        <f t="shared" si="7"/>
        <v>0.009346733668341708</v>
      </c>
      <c r="E37" s="37">
        <f t="shared" si="8"/>
        <v>1E-05</v>
      </c>
      <c r="F37" s="38">
        <f aca="true" t="shared" si="41" ref="F37:Z37">(0.026/$A37)*LN($D37/E37)</f>
        <v>6.961305132278645E-05</v>
      </c>
      <c r="G37" s="38">
        <f t="shared" si="41"/>
        <v>4.9865833027404745E-05</v>
      </c>
      <c r="H37" s="38">
        <f t="shared" si="41"/>
        <v>5.326106096453734E-05</v>
      </c>
      <c r="I37" s="38">
        <f t="shared" si="41"/>
        <v>5.259070414415372E-05</v>
      </c>
      <c r="J37" s="38">
        <f t="shared" si="41"/>
        <v>5.271960796258048E-05</v>
      </c>
      <c r="K37" s="38">
        <f t="shared" si="41"/>
        <v>5.269469375104023E-05</v>
      </c>
      <c r="L37" s="38">
        <f t="shared" si="41"/>
        <v>5.269950435570097E-05</v>
      </c>
      <c r="M37" s="38">
        <f t="shared" si="41"/>
        <v>5.269857531441879E-05</v>
      </c>
      <c r="N37" s="38">
        <f t="shared" si="41"/>
        <v>5.2698754727606464E-05</v>
      </c>
      <c r="O37" s="38">
        <f t="shared" si="41"/>
        <v>5.269872007971571E-05</v>
      </c>
      <c r="P37" s="38">
        <f t="shared" si="41"/>
        <v>5.269872677083302E-05</v>
      </c>
      <c r="Q37" s="38">
        <f t="shared" si="41"/>
        <v>5.2698725478660195E-05</v>
      </c>
      <c r="R37" s="38">
        <f t="shared" si="41"/>
        <v>5.2698725728201556E-05</v>
      </c>
      <c r="S37" s="38">
        <f t="shared" si="41"/>
        <v>5.2698725680010714E-05</v>
      </c>
      <c r="T37" s="38">
        <f t="shared" si="41"/>
        <v>5.269872568931722E-05</v>
      </c>
      <c r="U37" s="38">
        <f t="shared" si="41"/>
        <v>5.269872568751997E-05</v>
      </c>
      <c r="V37" s="38">
        <f t="shared" si="41"/>
        <v>5.269872568786705E-05</v>
      </c>
      <c r="W37" s="38">
        <f t="shared" si="41"/>
        <v>5.2698725687800015E-05</v>
      </c>
      <c r="X37" s="38">
        <f t="shared" si="41"/>
        <v>5.269872568781297E-05</v>
      </c>
      <c r="Y37" s="38">
        <f t="shared" si="41"/>
        <v>5.2698725687810464E-05</v>
      </c>
      <c r="Z37" s="39">
        <f t="shared" si="41"/>
        <v>5.2698725687810946E-05</v>
      </c>
      <c r="AA37" s="40">
        <f t="shared" si="2"/>
        <v>-4.811147140404426E-19</v>
      </c>
      <c r="AB37" s="41">
        <f t="shared" si="3"/>
        <v>-9.129532218493909E-15</v>
      </c>
    </row>
    <row r="38" spans="1:28" ht="12.75">
      <c r="A38" s="34">
        <f t="shared" si="4"/>
        <v>2810.243684806425</v>
      </c>
      <c r="B38" s="47">
        <f t="shared" si="5"/>
        <v>995.0000000000001</v>
      </c>
      <c r="C38" s="35">
        <f t="shared" si="6"/>
        <v>10</v>
      </c>
      <c r="D38" s="36">
        <f t="shared" si="7"/>
        <v>0.009346733668341708</v>
      </c>
      <c r="E38" s="37">
        <f t="shared" si="8"/>
        <v>1E-05</v>
      </c>
      <c r="F38" s="38">
        <f aca="true" t="shared" si="42" ref="F38:Z38">(0.026/$A38)*LN($D38/E38)</f>
        <v>6.328459211162404E-05</v>
      </c>
      <c r="G38" s="38">
        <f t="shared" si="42"/>
        <v>4.6214372559302895E-05</v>
      </c>
      <c r="H38" s="38">
        <f t="shared" si="42"/>
        <v>4.9122706527460426E-05</v>
      </c>
      <c r="I38" s="38">
        <f t="shared" si="42"/>
        <v>4.855806011924528E-05</v>
      </c>
      <c r="J38" s="38">
        <f t="shared" si="42"/>
        <v>4.8665022660078406E-05</v>
      </c>
      <c r="K38" s="38">
        <f t="shared" si="42"/>
        <v>4.86446652811116E-05</v>
      </c>
      <c r="L38" s="38">
        <f t="shared" si="42"/>
        <v>4.8648536298757186E-05</v>
      </c>
      <c r="M38" s="38">
        <f t="shared" si="42"/>
        <v>4.8647800088236125E-05</v>
      </c>
      <c r="N38" s="38">
        <f t="shared" si="42"/>
        <v>4.8647940100118706E-05</v>
      </c>
      <c r="O38" s="38">
        <f t="shared" si="42"/>
        <v>4.8647913472616346E-05</v>
      </c>
      <c r="P38" s="38">
        <f t="shared" si="42"/>
        <v>4.864791853663693E-05</v>
      </c>
      <c r="Q38" s="38">
        <f t="shared" si="42"/>
        <v>4.8647917573560864E-05</v>
      </c>
      <c r="R38" s="38">
        <f t="shared" si="42"/>
        <v>4.864791775671878E-05</v>
      </c>
      <c r="S38" s="38">
        <f t="shared" si="42"/>
        <v>4.8647917721885786E-05</v>
      </c>
      <c r="T38" s="38">
        <f t="shared" si="42"/>
        <v>4.8647917728510336E-05</v>
      </c>
      <c r="U38" s="38">
        <f t="shared" si="42"/>
        <v>4.864791772725047E-05</v>
      </c>
      <c r="V38" s="38">
        <f t="shared" si="42"/>
        <v>4.8647917727490075E-05</v>
      </c>
      <c r="W38" s="38">
        <f t="shared" si="42"/>
        <v>4.864791772744451E-05</v>
      </c>
      <c r="X38" s="38">
        <f t="shared" si="42"/>
        <v>4.864791772745318E-05</v>
      </c>
      <c r="Y38" s="38">
        <f t="shared" si="42"/>
        <v>4.8647917727451525E-05</v>
      </c>
      <c r="Z38" s="39">
        <f t="shared" si="42"/>
        <v>4.8647917727451836E-05</v>
      </c>
      <c r="AA38" s="40">
        <f t="shared" si="2"/>
        <v>-3.1170812458958252E-19</v>
      </c>
      <c r="AB38" s="41">
        <f t="shared" si="3"/>
        <v>-6.407429940494386E-15</v>
      </c>
    </row>
    <row r="39" spans="1:28" ht="12.75">
      <c r="A39" s="34">
        <f t="shared" si="4"/>
        <v>3091.2680532870672</v>
      </c>
      <c r="B39" s="47">
        <f t="shared" si="5"/>
        <v>995.0000000000001</v>
      </c>
      <c r="C39" s="35">
        <f t="shared" si="6"/>
        <v>10</v>
      </c>
      <c r="D39" s="36">
        <f t="shared" si="7"/>
        <v>0.009346733668341708</v>
      </c>
      <c r="E39" s="37">
        <f t="shared" si="8"/>
        <v>1E-05</v>
      </c>
      <c r="F39" s="38">
        <f aca="true" t="shared" si="43" ref="F39:Z39">(0.026/$A39)*LN($D39/E39)</f>
        <v>5.7531447374203684E-05</v>
      </c>
      <c r="G39" s="38">
        <f t="shared" si="43"/>
        <v>4.281469967195176E-05</v>
      </c>
      <c r="H39" s="38">
        <f t="shared" si="43"/>
        <v>4.529966877338456E-05</v>
      </c>
      <c r="I39" s="38">
        <f t="shared" si="43"/>
        <v>4.482514703366356E-05</v>
      </c>
      <c r="J39" s="38">
        <f t="shared" si="43"/>
        <v>4.491371617106333E-05</v>
      </c>
      <c r="K39" s="38">
        <f t="shared" si="43"/>
        <v>4.4897113855272765E-05</v>
      </c>
      <c r="L39" s="38">
        <f t="shared" si="43"/>
        <v>4.490022347041928E-05</v>
      </c>
      <c r="M39" s="38">
        <f t="shared" si="43"/>
        <v>4.489964095173221E-05</v>
      </c>
      <c r="N39" s="38">
        <f t="shared" si="43"/>
        <v>4.4899750070853225E-05</v>
      </c>
      <c r="O39" s="38">
        <f t="shared" si="43"/>
        <v>4.4899729630229415E-05</v>
      </c>
      <c r="P39" s="38">
        <f t="shared" si="43"/>
        <v>4.4899733459243846E-05</v>
      </c>
      <c r="Q39" s="38">
        <f t="shared" si="43"/>
        <v>4.489973274197835E-05</v>
      </c>
      <c r="R39" s="38">
        <f t="shared" si="43"/>
        <v>4.4899732876339244E-05</v>
      </c>
      <c r="S39" s="38">
        <f t="shared" si="43"/>
        <v>4.489973285117024E-05</v>
      </c>
      <c r="T39" s="38">
        <f t="shared" si="43"/>
        <v>4.4899732855885005E-05</v>
      </c>
      <c r="U39" s="38">
        <f t="shared" si="43"/>
        <v>4.4899732855001814E-05</v>
      </c>
      <c r="V39" s="38">
        <f t="shared" si="43"/>
        <v>4.4899732855167256E-05</v>
      </c>
      <c r="W39" s="38">
        <f t="shared" si="43"/>
        <v>4.489973285513626E-05</v>
      </c>
      <c r="X39" s="38">
        <f t="shared" si="43"/>
        <v>4.489973285514207E-05</v>
      </c>
      <c r="Y39" s="38">
        <f t="shared" si="43"/>
        <v>4.4899732855140984E-05</v>
      </c>
      <c r="Z39" s="39">
        <f t="shared" si="43"/>
        <v>4.489973285514119E-05</v>
      </c>
      <c r="AA39" s="40">
        <f t="shared" si="2"/>
        <v>-2.0328790734103208E-19</v>
      </c>
      <c r="AB39" s="41">
        <f t="shared" si="3"/>
        <v>-4.52759725758045E-15</v>
      </c>
    </row>
    <row r="40" spans="1:28" ht="12.75">
      <c r="A40" s="34">
        <f t="shared" si="4"/>
        <v>3400.394858615774</v>
      </c>
      <c r="B40" s="47">
        <f t="shared" si="5"/>
        <v>995.0000000000001</v>
      </c>
      <c r="C40" s="35">
        <f t="shared" si="6"/>
        <v>10</v>
      </c>
      <c r="D40" s="36">
        <f t="shared" si="7"/>
        <v>0.009346733668341708</v>
      </c>
      <c r="E40" s="37">
        <f t="shared" si="8"/>
        <v>1E-05</v>
      </c>
      <c r="F40" s="38">
        <f aca="true" t="shared" si="44" ref="F40:Z40">(0.026/$A40)*LN($D40/E40)</f>
        <v>5.2301315794730616E-05</v>
      </c>
      <c r="G40" s="38">
        <f t="shared" si="44"/>
        <v>3.965121216445534E-05</v>
      </c>
      <c r="H40" s="38">
        <f t="shared" si="44"/>
        <v>4.176843694647091E-05</v>
      </c>
      <c r="I40" s="38">
        <f t="shared" si="44"/>
        <v>4.137068743594416E-05</v>
      </c>
      <c r="J40" s="38">
        <f t="shared" si="44"/>
        <v>4.144384875279208E-05</v>
      </c>
      <c r="K40" s="38">
        <f t="shared" si="44"/>
        <v>4.143033894887344E-05</v>
      </c>
      <c r="L40" s="38">
        <f t="shared" si="44"/>
        <v>4.1432831842559806E-05</v>
      </c>
      <c r="M40" s="38">
        <f t="shared" si="44"/>
        <v>4.143237178072953E-05</v>
      </c>
      <c r="N40" s="38">
        <f t="shared" si="44"/>
        <v>4.1432456682743785E-05</v>
      </c>
      <c r="O40" s="38">
        <f t="shared" si="44"/>
        <v>4.143244101444838E-05</v>
      </c>
      <c r="P40" s="38">
        <f t="shared" si="44"/>
        <v>4.143244390596135E-05</v>
      </c>
      <c r="Q40" s="38">
        <f t="shared" si="44"/>
        <v>4.1432443372345645E-05</v>
      </c>
      <c r="R40" s="38">
        <f t="shared" si="44"/>
        <v>4.143244347082202E-05</v>
      </c>
      <c r="S40" s="38">
        <f t="shared" si="44"/>
        <v>4.143244345264865E-05</v>
      </c>
      <c r="T40" s="38">
        <f t="shared" si="44"/>
        <v>4.143244345600246E-05</v>
      </c>
      <c r="U40" s="38">
        <f t="shared" si="44"/>
        <v>4.143244345538353E-05</v>
      </c>
      <c r="V40" s="38">
        <f t="shared" si="44"/>
        <v>4.143244345549775E-05</v>
      </c>
      <c r="W40" s="38">
        <f t="shared" si="44"/>
        <v>4.143244345547668E-05</v>
      </c>
      <c r="X40" s="38">
        <f t="shared" si="44"/>
        <v>4.143244345548056E-05</v>
      </c>
      <c r="Y40" s="38">
        <f t="shared" si="44"/>
        <v>4.143244345547985E-05</v>
      </c>
      <c r="Z40" s="39">
        <f t="shared" si="44"/>
        <v>4.143244345547998E-05</v>
      </c>
      <c r="AA40" s="40">
        <f t="shared" si="2"/>
        <v>-1.2874900798265365E-19</v>
      </c>
      <c r="AB40" s="41">
        <f t="shared" si="3"/>
        <v>-3.1074442452566704E-15</v>
      </c>
    </row>
    <row r="41" spans="1:28" ht="12.75">
      <c r="A41" s="34">
        <f t="shared" si="4"/>
        <v>3740.4343444773513</v>
      </c>
      <c r="B41" s="47">
        <f t="shared" si="5"/>
        <v>995.0000000000001</v>
      </c>
      <c r="C41" s="35">
        <f t="shared" si="6"/>
        <v>10</v>
      </c>
      <c r="D41" s="36">
        <f t="shared" si="7"/>
        <v>0.009346733668341708</v>
      </c>
      <c r="E41" s="37">
        <f t="shared" si="8"/>
        <v>1E-05</v>
      </c>
      <c r="F41" s="38">
        <f aca="true" t="shared" si="45" ref="F41:Z41">(0.026/$A41)*LN($D41/E41)</f>
        <v>4.754665072248238E-05</v>
      </c>
      <c r="G41" s="38">
        <f t="shared" si="45"/>
        <v>3.670906371061983E-05</v>
      </c>
      <c r="H41" s="38">
        <f t="shared" si="45"/>
        <v>3.8507218275750884E-05</v>
      </c>
      <c r="I41" s="38">
        <f t="shared" si="45"/>
        <v>3.817480434042699E-05</v>
      </c>
      <c r="J41" s="38">
        <f t="shared" si="45"/>
        <v>3.823506996894992E-05</v>
      </c>
      <c r="K41" s="38">
        <f t="shared" si="45"/>
        <v>3.822410514652561E-05</v>
      </c>
      <c r="L41" s="38">
        <f t="shared" si="45"/>
        <v>3.822609881666858E-05</v>
      </c>
      <c r="M41" s="38">
        <f t="shared" si="45"/>
        <v>3.822573627664032E-05</v>
      </c>
      <c r="N41" s="38">
        <f t="shared" si="45"/>
        <v>3.822580220152178E-05</v>
      </c>
      <c r="O41" s="38">
        <f t="shared" si="45"/>
        <v>3.822579021358523E-05</v>
      </c>
      <c r="P41" s="38">
        <f t="shared" si="45"/>
        <v>3.822579239349845E-05</v>
      </c>
      <c r="Q41" s="38">
        <f t="shared" si="45"/>
        <v>3.82257919970981E-05</v>
      </c>
      <c r="R41" s="38">
        <f t="shared" si="45"/>
        <v>3.8225792069180434E-05</v>
      </c>
      <c r="S41" s="38">
        <f t="shared" si="45"/>
        <v>3.822579205607282E-05</v>
      </c>
      <c r="T41" s="38">
        <f t="shared" si="45"/>
        <v>3.822579205845634E-05</v>
      </c>
      <c r="U41" s="38">
        <f t="shared" si="45"/>
        <v>3.8225792058022916E-05</v>
      </c>
      <c r="V41" s="38">
        <f t="shared" si="45"/>
        <v>3.822579205810173E-05</v>
      </c>
      <c r="W41" s="38">
        <f t="shared" si="45"/>
        <v>3.822579205808739E-05</v>
      </c>
      <c r="X41" s="38">
        <f t="shared" si="45"/>
        <v>3.822579205809001E-05</v>
      </c>
      <c r="Y41" s="38">
        <f t="shared" si="45"/>
        <v>3.8225792058089534E-05</v>
      </c>
      <c r="Z41" s="39">
        <f t="shared" si="45"/>
        <v>3.8225792058089615E-05</v>
      </c>
      <c r="AA41" s="40">
        <f t="shared" si="2"/>
        <v>-8.131516293641283E-20</v>
      </c>
      <c r="AB41" s="41">
        <f t="shared" si="3"/>
        <v>-2.1272329115598884E-15</v>
      </c>
    </row>
    <row r="42" spans="1:28" ht="12.75">
      <c r="A42" s="34">
        <f t="shared" si="4"/>
        <v>4114.477778925087</v>
      </c>
      <c r="B42" s="47">
        <f t="shared" si="5"/>
        <v>995.0000000000001</v>
      </c>
      <c r="C42" s="35">
        <f t="shared" si="6"/>
        <v>10</v>
      </c>
      <c r="D42" s="36">
        <f t="shared" si="7"/>
        <v>0.009346733668341708</v>
      </c>
      <c r="E42" s="37">
        <f t="shared" si="8"/>
        <v>1E-05</v>
      </c>
      <c r="F42" s="38">
        <f aca="true" t="shared" si="46" ref="F42:Z42">(0.026/$A42)*LN($D42/E42)</f>
        <v>4.3224227929529436E-05</v>
      </c>
      <c r="G42" s="38">
        <f t="shared" si="46"/>
        <v>3.397415537099859E-05</v>
      </c>
      <c r="H42" s="38">
        <f t="shared" si="46"/>
        <v>3.5495813322473624E-05</v>
      </c>
      <c r="I42" s="38">
        <f t="shared" si="46"/>
        <v>3.5218941966017334E-05</v>
      </c>
      <c r="J42" s="38">
        <f t="shared" si="46"/>
        <v>3.526842528568727E-05</v>
      </c>
      <c r="K42" s="38">
        <f t="shared" si="46"/>
        <v>3.525955298541811E-05</v>
      </c>
      <c r="L42" s="38">
        <f t="shared" si="46"/>
        <v>3.526114286203303E-05</v>
      </c>
      <c r="M42" s="38">
        <f t="shared" si="46"/>
        <v>3.526085793381954E-05</v>
      </c>
      <c r="N42" s="38">
        <f t="shared" si="46"/>
        <v>3.52609089960113E-05</v>
      </c>
      <c r="O42" s="38">
        <f t="shared" si="46"/>
        <v>3.526089984508854E-05</v>
      </c>
      <c r="P42" s="38">
        <f t="shared" si="46"/>
        <v>3.526090148503651E-05</v>
      </c>
      <c r="Q42" s="38">
        <f t="shared" si="46"/>
        <v>3.526090119113941E-05</v>
      </c>
      <c r="R42" s="38">
        <f t="shared" si="46"/>
        <v>3.526090124380907E-05</v>
      </c>
      <c r="S42" s="38">
        <f t="shared" si="46"/>
        <v>3.526090123437008E-05</v>
      </c>
      <c r="T42" s="38">
        <f t="shared" si="46"/>
        <v>3.5260901236061654E-05</v>
      </c>
      <c r="U42" s="38">
        <f t="shared" si="46"/>
        <v>3.5260901235758505E-05</v>
      </c>
      <c r="V42" s="38">
        <f t="shared" si="46"/>
        <v>3.526090123581283E-05</v>
      </c>
      <c r="W42" s="38">
        <f t="shared" si="46"/>
        <v>3.526090123580309E-05</v>
      </c>
      <c r="X42" s="38">
        <f t="shared" si="46"/>
        <v>3.526090123580484E-05</v>
      </c>
      <c r="Y42" s="38">
        <f t="shared" si="46"/>
        <v>3.526090123580453E-05</v>
      </c>
      <c r="Z42" s="39">
        <f t="shared" si="46"/>
        <v>3.526090123580458E-05</v>
      </c>
      <c r="AA42" s="40">
        <f t="shared" si="2"/>
        <v>-5.421010862427522E-20</v>
      </c>
      <c r="AB42" s="41">
        <f t="shared" si="3"/>
        <v>-1.5373999734649225E-15</v>
      </c>
    </row>
    <row r="43" spans="1:28" ht="12.75">
      <c r="A43" s="34">
        <f t="shared" si="4"/>
        <v>4525.925556817595</v>
      </c>
      <c r="B43" s="47">
        <f t="shared" si="5"/>
        <v>995.0000000000001</v>
      </c>
      <c r="C43" s="35">
        <f t="shared" si="6"/>
        <v>10</v>
      </c>
      <c r="D43" s="36">
        <f t="shared" si="7"/>
        <v>0.009346733668341708</v>
      </c>
      <c r="E43" s="37">
        <f t="shared" si="8"/>
        <v>1E-05</v>
      </c>
      <c r="F43" s="38">
        <f aca="true" t="shared" si="47" ref="F43:Z43">(0.026/$A43)*LN($D43/E43)</f>
        <v>3.929475266320858E-05</v>
      </c>
      <c r="G43" s="38">
        <f t="shared" si="47"/>
        <v>3.143312240130336E-05</v>
      </c>
      <c r="H43" s="38">
        <f t="shared" si="47"/>
        <v>3.271550071548531E-05</v>
      </c>
      <c r="I43" s="38">
        <f t="shared" si="47"/>
        <v>3.248578927473304E-05</v>
      </c>
      <c r="J43" s="38">
        <f t="shared" si="47"/>
        <v>3.252626775246447E-05</v>
      </c>
      <c r="K43" s="38">
        <f t="shared" si="47"/>
        <v>3.2519114126028064E-05</v>
      </c>
      <c r="L43" s="38">
        <f t="shared" si="47"/>
        <v>3.2520377714714466E-05</v>
      </c>
      <c r="M43" s="38">
        <f t="shared" si="47"/>
        <v>3.2520154499122894E-05</v>
      </c>
      <c r="N43" s="38">
        <f t="shared" si="47"/>
        <v>3.252019392999455E-05</v>
      </c>
      <c r="O43" s="38">
        <f t="shared" si="47"/>
        <v>3.252018696454011E-05</v>
      </c>
      <c r="P43" s="38">
        <f t="shared" si="47"/>
        <v>3.252018819498543E-05</v>
      </c>
      <c r="Q43" s="38">
        <f t="shared" si="47"/>
        <v>3.252018797762763E-05</v>
      </c>
      <c r="R43" s="38">
        <f t="shared" si="47"/>
        <v>3.2520188016023825E-05</v>
      </c>
      <c r="S43" s="38">
        <f t="shared" si="47"/>
        <v>3.2520188009241144E-05</v>
      </c>
      <c r="T43" s="38">
        <f t="shared" si="47"/>
        <v>3.25201880104393E-05</v>
      </c>
      <c r="U43" s="38">
        <f t="shared" si="47"/>
        <v>3.252018801022765E-05</v>
      </c>
      <c r="V43" s="38">
        <f t="shared" si="47"/>
        <v>3.252018801026504E-05</v>
      </c>
      <c r="W43" s="38">
        <f t="shared" si="47"/>
        <v>3.252018801025844E-05</v>
      </c>
      <c r="X43" s="38">
        <f t="shared" si="47"/>
        <v>3.25201880102596E-05</v>
      </c>
      <c r="Y43" s="38">
        <f t="shared" si="47"/>
        <v>3.25201880102594E-05</v>
      </c>
      <c r="Z43" s="39">
        <f t="shared" si="47"/>
        <v>3.2520188010259434E-05</v>
      </c>
      <c r="AA43" s="40">
        <f t="shared" si="2"/>
        <v>0</v>
      </c>
      <c r="AB43" s="41">
        <f t="shared" si="3"/>
        <v>0</v>
      </c>
    </row>
    <row r="44" spans="1:28" ht="12.75">
      <c r="A44" s="34">
        <f t="shared" si="4"/>
        <v>4978.518112499354</v>
      </c>
      <c r="B44" s="47">
        <f t="shared" si="5"/>
        <v>995.0000000000001</v>
      </c>
      <c r="C44" s="35">
        <f t="shared" si="6"/>
        <v>10</v>
      </c>
      <c r="D44" s="36">
        <f t="shared" si="7"/>
        <v>0.009346733668341708</v>
      </c>
      <c r="E44" s="37">
        <f t="shared" si="8"/>
        <v>1E-05</v>
      </c>
      <c r="F44" s="38">
        <f aca="true" t="shared" si="48" ref="F44:Z44">(0.026/$A44)*LN($D44/E44)</f>
        <v>3.572250242109871E-05</v>
      </c>
      <c r="G44" s="38">
        <f t="shared" si="48"/>
        <v>2.9073317282536203E-05</v>
      </c>
      <c r="H44" s="38">
        <f t="shared" si="48"/>
        <v>3.0148930462844333E-05</v>
      </c>
      <c r="I44" s="38">
        <f t="shared" si="48"/>
        <v>2.995920647653596E-05</v>
      </c>
      <c r="J44" s="38">
        <f t="shared" si="48"/>
        <v>2.9992174557519416E-05</v>
      </c>
      <c r="K44" s="38">
        <f t="shared" si="48"/>
        <v>2.9986430777846564E-05</v>
      </c>
      <c r="L44" s="38">
        <f t="shared" si="48"/>
        <v>2.998743101887059E-05</v>
      </c>
      <c r="M44" s="38">
        <f t="shared" si="48"/>
        <v>2.998725681977318E-05</v>
      </c>
      <c r="N44" s="38">
        <f t="shared" si="48"/>
        <v>2.9987287157368674E-05</v>
      </c>
      <c r="O44" s="38">
        <f t="shared" si="48"/>
        <v>2.9987281873920475E-05</v>
      </c>
      <c r="P44" s="38">
        <f t="shared" si="48"/>
        <v>2.998728279405975E-05</v>
      </c>
      <c r="Q44" s="38">
        <f t="shared" si="48"/>
        <v>2.9987282633812824E-05</v>
      </c>
      <c r="R44" s="38">
        <f t="shared" si="48"/>
        <v>2.998728266172064E-05</v>
      </c>
      <c r="S44" s="38">
        <f t="shared" si="48"/>
        <v>2.998728265686035E-05</v>
      </c>
      <c r="T44" s="38">
        <f t="shared" si="48"/>
        <v>2.9987282657706793E-05</v>
      </c>
      <c r="U44" s="38">
        <f t="shared" si="48"/>
        <v>2.9987282657559382E-05</v>
      </c>
      <c r="V44" s="38">
        <f t="shared" si="48"/>
        <v>2.9987282657585058E-05</v>
      </c>
      <c r="W44" s="38">
        <f t="shared" si="48"/>
        <v>2.998728265758058E-05</v>
      </c>
      <c r="X44" s="38">
        <f t="shared" si="48"/>
        <v>2.9987282657581365E-05</v>
      </c>
      <c r="Y44" s="38">
        <f t="shared" si="48"/>
        <v>2.9987282657581226E-05</v>
      </c>
      <c r="Z44" s="39">
        <f t="shared" si="48"/>
        <v>2.998728265758125E-05</v>
      </c>
      <c r="AA44" s="40">
        <f t="shared" si="2"/>
        <v>0</v>
      </c>
      <c r="AB44" s="41">
        <f t="shared" si="3"/>
        <v>0</v>
      </c>
    </row>
    <row r="45" spans="1:28" ht="12.75">
      <c r="A45" s="34">
        <f t="shared" si="4"/>
        <v>5476.369923749289</v>
      </c>
      <c r="B45" s="47">
        <f t="shared" si="5"/>
        <v>995.0000000000001</v>
      </c>
      <c r="C45" s="35">
        <f t="shared" si="6"/>
        <v>10</v>
      </c>
      <c r="D45" s="36">
        <f t="shared" si="7"/>
        <v>0.009346733668341708</v>
      </c>
      <c r="E45" s="37">
        <f t="shared" si="8"/>
        <v>1E-05</v>
      </c>
      <c r="F45" s="38">
        <f aca="true" t="shared" si="49" ref="F45:Z45">(0.026/$A45)*LN($D45/E45)</f>
        <v>3.2475002200998833E-05</v>
      </c>
      <c r="G45" s="38">
        <f t="shared" si="49"/>
        <v>2.6882789768823376E-05</v>
      </c>
      <c r="H45" s="38">
        <f t="shared" si="49"/>
        <v>2.778002511868621E-05</v>
      </c>
      <c r="I45" s="38">
        <f t="shared" si="49"/>
        <v>2.762415460821101E-05</v>
      </c>
      <c r="J45" s="38">
        <f t="shared" si="49"/>
        <v>2.7650868252644503E-05</v>
      </c>
      <c r="K45" s="38">
        <f t="shared" si="49"/>
        <v>2.7646279286950564E-05</v>
      </c>
      <c r="L45" s="38">
        <f t="shared" si="49"/>
        <v>2.764706728047736E-05</v>
      </c>
      <c r="M45" s="38">
        <f t="shared" si="49"/>
        <v>2.76469319609909E-05</v>
      </c>
      <c r="N45" s="38">
        <f t="shared" si="49"/>
        <v>2.7646955198678332E-05</v>
      </c>
      <c r="O45" s="38">
        <f t="shared" si="49"/>
        <v>2.7646951208187194E-05</v>
      </c>
      <c r="P45" s="38">
        <f t="shared" si="49"/>
        <v>2.7646951893453918E-05</v>
      </c>
      <c r="Q45" s="38">
        <f t="shared" si="49"/>
        <v>2.7646951775776545E-05</v>
      </c>
      <c r="R45" s="38">
        <f t="shared" si="49"/>
        <v>2.764695179598468E-05</v>
      </c>
      <c r="S45" s="38">
        <f t="shared" si="49"/>
        <v>2.764695179251444E-05</v>
      </c>
      <c r="T45" s="38">
        <f t="shared" si="49"/>
        <v>2.764695179311037E-05</v>
      </c>
      <c r="U45" s="38">
        <f t="shared" si="49"/>
        <v>2.764695179300803E-05</v>
      </c>
      <c r="V45" s="38">
        <f t="shared" si="49"/>
        <v>2.764695179302561E-05</v>
      </c>
      <c r="W45" s="38">
        <f t="shared" si="49"/>
        <v>2.764695179302259E-05</v>
      </c>
      <c r="X45" s="38">
        <f t="shared" si="49"/>
        <v>2.764695179302311E-05</v>
      </c>
      <c r="Y45" s="38">
        <f t="shared" si="49"/>
        <v>2.764695179302302E-05</v>
      </c>
      <c r="Z45" s="39">
        <f t="shared" si="49"/>
        <v>2.764695179302303E-05</v>
      </c>
      <c r="AA45" s="40">
        <f t="shared" si="2"/>
        <v>0</v>
      </c>
      <c r="AB45" s="41">
        <f t="shared" si="3"/>
        <v>0</v>
      </c>
    </row>
    <row r="46" spans="1:28" ht="12.75">
      <c r="A46" s="34">
        <f t="shared" si="4"/>
        <v>6024.006916124218</v>
      </c>
      <c r="B46" s="47">
        <f t="shared" si="5"/>
        <v>995.0000000000001</v>
      </c>
      <c r="C46" s="35">
        <f t="shared" si="6"/>
        <v>10</v>
      </c>
      <c r="D46" s="36">
        <f t="shared" si="7"/>
        <v>0.009346733668341708</v>
      </c>
      <c r="E46" s="37">
        <f t="shared" si="8"/>
        <v>1E-05</v>
      </c>
      <c r="F46" s="38">
        <f aca="true" t="shared" si="50" ref="F46:Z46">(0.026/$A46)*LN($D46/E46)</f>
        <v>2.9522729273635302E-05</v>
      </c>
      <c r="G46" s="38">
        <f t="shared" si="50"/>
        <v>2.4850264635434064E-05</v>
      </c>
      <c r="H46" s="38">
        <f t="shared" si="50"/>
        <v>2.55938881619852E-05</v>
      </c>
      <c r="I46" s="38">
        <f t="shared" si="50"/>
        <v>2.5466628245797168E-05</v>
      </c>
      <c r="J46" s="38">
        <f t="shared" si="50"/>
        <v>2.5488142446271423E-05</v>
      </c>
      <c r="K46" s="38">
        <f t="shared" si="50"/>
        <v>2.548449777580765E-05</v>
      </c>
      <c r="L46" s="38">
        <f t="shared" si="50"/>
        <v>2.5485114994429642E-05</v>
      </c>
      <c r="M46" s="38">
        <f t="shared" si="50"/>
        <v>2.548501046331815E-05</v>
      </c>
      <c r="N46" s="38">
        <f t="shared" si="50"/>
        <v>2.548502816635395E-05</v>
      </c>
      <c r="O46" s="38">
        <f t="shared" si="50"/>
        <v>2.5485025168222525E-05</v>
      </c>
      <c r="P46" s="38">
        <f t="shared" si="50"/>
        <v>2.548502567597665E-05</v>
      </c>
      <c r="Q46" s="38">
        <f t="shared" si="50"/>
        <v>2.5485025589985003E-05</v>
      </c>
      <c r="R46" s="38">
        <f t="shared" si="50"/>
        <v>2.5485025604548278E-05</v>
      </c>
      <c r="S46" s="38">
        <f t="shared" si="50"/>
        <v>2.5485025602081887E-05</v>
      </c>
      <c r="T46" s="38">
        <f t="shared" si="50"/>
        <v>2.5485025602499586E-05</v>
      </c>
      <c r="U46" s="38">
        <f t="shared" si="50"/>
        <v>2.5485025602428845E-05</v>
      </c>
      <c r="V46" s="38">
        <f t="shared" si="50"/>
        <v>2.548502560244083E-05</v>
      </c>
      <c r="W46" s="38">
        <f t="shared" si="50"/>
        <v>2.5485025602438796E-05</v>
      </c>
      <c r="X46" s="38">
        <f t="shared" si="50"/>
        <v>2.5485025602439142E-05</v>
      </c>
      <c r="Y46" s="38">
        <f t="shared" si="50"/>
        <v>2.5485025602439084E-05</v>
      </c>
      <c r="Z46" s="39">
        <f t="shared" si="50"/>
        <v>2.548502560243909E-05</v>
      </c>
      <c r="AA46" s="40">
        <f t="shared" si="2"/>
        <v>0</v>
      </c>
      <c r="AB46" s="41">
        <f t="shared" si="3"/>
        <v>0</v>
      </c>
    </row>
    <row r="47" spans="1:28" ht="12.75">
      <c r="A47" s="34">
        <f t="shared" si="4"/>
        <v>6626.40760773664</v>
      </c>
      <c r="B47" s="47">
        <f t="shared" si="5"/>
        <v>995.0000000000001</v>
      </c>
      <c r="C47" s="35">
        <f t="shared" si="6"/>
        <v>10</v>
      </c>
      <c r="D47" s="36">
        <f t="shared" si="7"/>
        <v>0.009346733668341708</v>
      </c>
      <c r="E47" s="37">
        <f t="shared" si="8"/>
        <v>1E-05</v>
      </c>
      <c r="F47" s="38">
        <f aca="true" t="shared" si="51" ref="F47:Z47">(0.026/$A47)*LN($D47/E47)</f>
        <v>2.683884479421391E-05</v>
      </c>
      <c r="G47" s="38">
        <f t="shared" si="51"/>
        <v>2.2965117710026088E-05</v>
      </c>
      <c r="H47" s="38">
        <f t="shared" si="51"/>
        <v>2.3576719010538702E-05</v>
      </c>
      <c r="I47" s="38">
        <f t="shared" si="51"/>
        <v>2.3473591370627506E-05</v>
      </c>
      <c r="J47" s="38">
        <f t="shared" si="51"/>
        <v>2.3490791767924645E-05</v>
      </c>
      <c r="K47" s="38">
        <f t="shared" si="51"/>
        <v>2.3487917712942786E-05</v>
      </c>
      <c r="L47" s="38">
        <f t="shared" si="51"/>
        <v>2.3488397799103536E-05</v>
      </c>
      <c r="M47" s="38">
        <f t="shared" si="51"/>
        <v>2.348831760075361E-05</v>
      </c>
      <c r="N47" s="38">
        <f t="shared" si="51"/>
        <v>2.34883309977667E-05</v>
      </c>
      <c r="O47" s="38">
        <f t="shared" si="51"/>
        <v>2.348832875981274E-05</v>
      </c>
      <c r="P47" s="38">
        <f t="shared" si="51"/>
        <v>2.348832913366001E-05</v>
      </c>
      <c r="Q47" s="38">
        <f t="shared" si="51"/>
        <v>2.348832907120931E-05</v>
      </c>
      <c r="R47" s="38">
        <f t="shared" si="51"/>
        <v>2.3488329081641616E-05</v>
      </c>
      <c r="S47" s="38">
        <f t="shared" si="51"/>
        <v>2.3488329079898916E-05</v>
      </c>
      <c r="T47" s="38">
        <f t="shared" si="51"/>
        <v>2.348832908019003E-05</v>
      </c>
      <c r="U47" s="38">
        <f t="shared" si="51"/>
        <v>2.34883290801414E-05</v>
      </c>
      <c r="V47" s="38">
        <f t="shared" si="51"/>
        <v>2.3488329080149526E-05</v>
      </c>
      <c r="W47" s="38">
        <f t="shared" si="51"/>
        <v>2.3488329080148168E-05</v>
      </c>
      <c r="X47" s="38">
        <f t="shared" si="51"/>
        <v>2.3488329080148395E-05</v>
      </c>
      <c r="Y47" s="38">
        <f t="shared" si="51"/>
        <v>2.3488329080148357E-05</v>
      </c>
      <c r="Z47" s="39">
        <f t="shared" si="51"/>
        <v>2.348832908014836E-05</v>
      </c>
      <c r="AA47" s="40">
        <f t="shared" si="2"/>
        <v>0</v>
      </c>
      <c r="AB47" s="41">
        <f t="shared" si="3"/>
        <v>0</v>
      </c>
    </row>
    <row r="48" spans="1:28" ht="12.75">
      <c r="A48" s="34">
        <f t="shared" si="4"/>
        <v>7289.048368510304</v>
      </c>
      <c r="B48" s="47">
        <f t="shared" si="5"/>
        <v>995.0000000000001</v>
      </c>
      <c r="C48" s="35">
        <f t="shared" si="6"/>
        <v>10</v>
      </c>
      <c r="D48" s="36">
        <f t="shared" si="7"/>
        <v>0.009346733668341708</v>
      </c>
      <c r="E48" s="37">
        <f t="shared" si="8"/>
        <v>1E-05</v>
      </c>
      <c r="F48" s="38">
        <f aca="true" t="shared" si="52" ref="F48:Z48">(0.026/$A48)*LN($D48/E48)</f>
        <v>2.4398949812921736E-05</v>
      </c>
      <c r="G48" s="38">
        <f t="shared" si="52"/>
        <v>2.1217350683159778E-05</v>
      </c>
      <c r="H48" s="38">
        <f t="shared" si="52"/>
        <v>2.1715734151049972E-05</v>
      </c>
      <c r="I48" s="38">
        <f t="shared" si="52"/>
        <v>2.163291637700405E-05</v>
      </c>
      <c r="J48" s="38">
        <f t="shared" si="52"/>
        <v>2.1646545911125528E-05</v>
      </c>
      <c r="K48" s="38">
        <f t="shared" si="52"/>
        <v>2.1644299280469274E-05</v>
      </c>
      <c r="L48" s="38">
        <f t="shared" si="52"/>
        <v>2.1644669507503255E-05</v>
      </c>
      <c r="M48" s="38">
        <f t="shared" si="52"/>
        <v>2.1644608494360064E-05</v>
      </c>
      <c r="N48" s="38">
        <f t="shared" si="52"/>
        <v>2.1644618549209412E-05</v>
      </c>
      <c r="O48" s="38">
        <f t="shared" si="52"/>
        <v>2.164461689218751E-05</v>
      </c>
      <c r="P48" s="38">
        <f t="shared" si="52"/>
        <v>2.1644617165261823E-05</v>
      </c>
      <c r="Q48" s="38">
        <f t="shared" si="52"/>
        <v>2.1644617120259653E-05</v>
      </c>
      <c r="R48" s="38">
        <f t="shared" si="52"/>
        <v>2.164461712767593E-05</v>
      </c>
      <c r="S48" s="38">
        <f t="shared" si="52"/>
        <v>2.1644617126453744E-05</v>
      </c>
      <c r="T48" s="38">
        <f t="shared" si="52"/>
        <v>2.164461712665516E-05</v>
      </c>
      <c r="U48" s="38">
        <f t="shared" si="52"/>
        <v>2.1644617126621965E-05</v>
      </c>
      <c r="V48" s="38">
        <f t="shared" si="52"/>
        <v>2.1644617126627437E-05</v>
      </c>
      <c r="W48" s="38">
        <f t="shared" si="52"/>
        <v>2.1644617126626532E-05</v>
      </c>
      <c r="X48" s="38">
        <f t="shared" si="52"/>
        <v>2.164461712662668E-05</v>
      </c>
      <c r="Y48" s="38">
        <f t="shared" si="52"/>
        <v>2.1644617126626658E-05</v>
      </c>
      <c r="Z48" s="39">
        <f t="shared" si="52"/>
        <v>2.164461712662666E-05</v>
      </c>
      <c r="AA48" s="40">
        <f t="shared" si="2"/>
        <v>0</v>
      </c>
      <c r="AB48" s="41">
        <f t="shared" si="3"/>
        <v>0</v>
      </c>
    </row>
    <row r="49" spans="1:28" ht="12.75">
      <c r="A49" s="34">
        <f t="shared" si="4"/>
        <v>8017.953205361334</v>
      </c>
      <c r="B49" s="47">
        <f t="shared" si="5"/>
        <v>995.0000000000001</v>
      </c>
      <c r="C49" s="35">
        <f t="shared" si="6"/>
        <v>10</v>
      </c>
      <c r="D49" s="36">
        <f t="shared" si="7"/>
        <v>0.009346733668341708</v>
      </c>
      <c r="E49" s="37">
        <f t="shared" si="8"/>
        <v>1E-05</v>
      </c>
      <c r="F49" s="38">
        <f aca="true" t="shared" si="53" ref="F49:Z49">(0.026/$A49)*LN($D49/E49)</f>
        <v>2.218086346629249E-05</v>
      </c>
      <c r="G49" s="38">
        <f t="shared" si="53"/>
        <v>1.9597565118120186E-05</v>
      </c>
      <c r="H49" s="38">
        <f t="shared" si="53"/>
        <v>1.999909391610198E-05</v>
      </c>
      <c r="I49" s="38">
        <f t="shared" si="53"/>
        <v>1.9933326183740327E-05</v>
      </c>
      <c r="J49" s="38">
        <f t="shared" si="53"/>
        <v>1.9944007565948137E-05</v>
      </c>
      <c r="K49" s="38">
        <f t="shared" si="53"/>
        <v>1.9942270400514344E-05</v>
      </c>
      <c r="L49" s="38">
        <f t="shared" si="53"/>
        <v>1.994255286086523E-05</v>
      </c>
      <c r="M49" s="38">
        <f t="shared" si="53"/>
        <v>1.9942506931584027E-05</v>
      </c>
      <c r="N49" s="38">
        <f t="shared" si="53"/>
        <v>1.994251439984056E-05</v>
      </c>
      <c r="O49" s="38">
        <f t="shared" si="53"/>
        <v>1.994251318547561E-05</v>
      </c>
      <c r="P49" s="38">
        <f t="shared" si="53"/>
        <v>1.994251338293562E-05</v>
      </c>
      <c r="Q49" s="38">
        <f t="shared" si="53"/>
        <v>1.9942513350827924E-05</v>
      </c>
      <c r="R49" s="38">
        <f t="shared" si="53"/>
        <v>1.9942513356048747E-05</v>
      </c>
      <c r="S49" s="38">
        <f t="shared" si="53"/>
        <v>1.9942513355199827E-05</v>
      </c>
      <c r="T49" s="38">
        <f t="shared" si="53"/>
        <v>1.994251335533786E-05</v>
      </c>
      <c r="U49" s="38">
        <f t="shared" si="53"/>
        <v>1.9942513355315417E-05</v>
      </c>
      <c r="V49" s="38">
        <f t="shared" si="53"/>
        <v>1.9942513355319066E-05</v>
      </c>
      <c r="W49" s="38">
        <f t="shared" si="53"/>
        <v>1.9942513355318476E-05</v>
      </c>
      <c r="X49" s="38">
        <f t="shared" si="53"/>
        <v>1.994251335531857E-05</v>
      </c>
      <c r="Y49" s="38">
        <f t="shared" si="53"/>
        <v>1.9942513355318554E-05</v>
      </c>
      <c r="Z49" s="39">
        <f t="shared" si="53"/>
        <v>1.9942513355318554E-05</v>
      </c>
      <c r="AA49" s="40">
        <f t="shared" si="2"/>
        <v>0</v>
      </c>
      <c r="AB49" s="41">
        <f t="shared" si="3"/>
        <v>0</v>
      </c>
    </row>
    <row r="50" spans="1:28" ht="12.75">
      <c r="A50" s="34">
        <f t="shared" si="4"/>
        <v>8819.748525897467</v>
      </c>
      <c r="B50" s="47">
        <f t="shared" si="5"/>
        <v>995.0000000000001</v>
      </c>
      <c r="C50" s="35">
        <f t="shared" si="6"/>
        <v>10</v>
      </c>
      <c r="D50" s="36">
        <f t="shared" si="7"/>
        <v>0.009346733668341708</v>
      </c>
      <c r="E50" s="37">
        <f t="shared" si="8"/>
        <v>1E-05</v>
      </c>
      <c r="F50" s="38">
        <f aca="true" t="shared" si="54" ref="F50:Z50">(0.026/$A50)*LN($D50/E50)</f>
        <v>2.0164421332993172E-05</v>
      </c>
      <c r="G50" s="38">
        <f t="shared" si="54"/>
        <v>1.8096936013805476E-05</v>
      </c>
      <c r="H50" s="38">
        <f t="shared" si="54"/>
        <v>1.8415834482332914E-05</v>
      </c>
      <c r="I50" s="38">
        <f t="shared" si="54"/>
        <v>1.8364339391258077E-05</v>
      </c>
      <c r="J50" s="38">
        <f t="shared" si="54"/>
        <v>1.8372594056726336E-05</v>
      </c>
      <c r="K50" s="38">
        <f t="shared" si="54"/>
        <v>1.8371269276843588E-05</v>
      </c>
      <c r="L50" s="38">
        <f t="shared" si="54"/>
        <v>1.8371481848838804E-05</v>
      </c>
      <c r="M50" s="38">
        <f t="shared" si="54"/>
        <v>1.8371447738854548E-05</v>
      </c>
      <c r="N50" s="38">
        <f t="shared" si="54"/>
        <v>1.8371453212225457E-05</v>
      </c>
      <c r="O50" s="38">
        <f t="shared" si="54"/>
        <v>1.8371452333954385E-05</v>
      </c>
      <c r="P50" s="38">
        <f t="shared" si="54"/>
        <v>1.8371452474883984E-05</v>
      </c>
      <c r="Q50" s="38">
        <f t="shared" si="54"/>
        <v>1.8371452452270065E-05</v>
      </c>
      <c r="R50" s="38">
        <f t="shared" si="54"/>
        <v>1.8371452455898754E-05</v>
      </c>
      <c r="S50" s="38">
        <f t="shared" si="54"/>
        <v>1.8371452455316483E-05</v>
      </c>
      <c r="T50" s="38">
        <f t="shared" si="54"/>
        <v>1.8371452455409914E-05</v>
      </c>
      <c r="U50" s="38">
        <f t="shared" si="54"/>
        <v>1.8371452455394922E-05</v>
      </c>
      <c r="V50" s="38">
        <f t="shared" si="54"/>
        <v>1.837145245539733E-05</v>
      </c>
      <c r="W50" s="38">
        <f t="shared" si="54"/>
        <v>1.837145245539694E-05</v>
      </c>
      <c r="X50" s="38">
        <f t="shared" si="54"/>
        <v>1.8371452455397005E-05</v>
      </c>
      <c r="Y50" s="38">
        <f t="shared" si="54"/>
        <v>1.8371452455396995E-05</v>
      </c>
      <c r="Z50" s="39">
        <f t="shared" si="54"/>
        <v>1.8371452455396995E-05</v>
      </c>
      <c r="AA50" s="40">
        <f t="shared" si="2"/>
        <v>0</v>
      </c>
      <c r="AB50" s="41">
        <f t="shared" si="3"/>
        <v>0</v>
      </c>
    </row>
    <row r="51" spans="1:28" ht="12.75">
      <c r="A51" s="34">
        <f t="shared" si="4"/>
        <v>9701.723378487213</v>
      </c>
      <c r="B51" s="47">
        <f t="shared" si="5"/>
        <v>995.0000000000001</v>
      </c>
      <c r="C51" s="35">
        <f t="shared" si="6"/>
        <v>10</v>
      </c>
      <c r="D51" s="36">
        <f t="shared" si="7"/>
        <v>0.009346733668341708</v>
      </c>
      <c r="E51" s="37">
        <f t="shared" si="8"/>
        <v>1E-05</v>
      </c>
      <c r="F51" s="38">
        <f aca="true" t="shared" si="55" ref="F51:Z51">(0.026/$A51)*LN($D51/E51)</f>
        <v>1.8331292120902884E-05</v>
      </c>
      <c r="G51" s="38">
        <f t="shared" si="55"/>
        <v>1.670718521673708E-05</v>
      </c>
      <c r="H51" s="38">
        <f t="shared" si="55"/>
        <v>1.695580470225704E-05</v>
      </c>
      <c r="I51" s="38">
        <f t="shared" si="55"/>
        <v>1.691621840978585E-05</v>
      </c>
      <c r="J51" s="38">
        <f t="shared" si="55"/>
        <v>1.692248250493335E-05</v>
      </c>
      <c r="K51" s="38">
        <f t="shared" si="55"/>
        <v>1.6921490305156894E-05</v>
      </c>
      <c r="L51" s="38">
        <f t="shared" si="55"/>
        <v>1.6921647439908566E-05</v>
      </c>
      <c r="M51" s="38">
        <f t="shared" si="55"/>
        <v>1.692162255385234E-05</v>
      </c>
      <c r="N51" s="38">
        <f t="shared" si="55"/>
        <v>1.6921626495140745E-05</v>
      </c>
      <c r="O51" s="38">
        <f t="shared" si="55"/>
        <v>1.6921625870945262E-05</v>
      </c>
      <c r="P51" s="38">
        <f t="shared" si="55"/>
        <v>1.692162596980125E-05</v>
      </c>
      <c r="Q51" s="38">
        <f t="shared" si="55"/>
        <v>1.6921625954145084E-05</v>
      </c>
      <c r="R51" s="38">
        <f t="shared" si="55"/>
        <v>1.6921625956624607E-05</v>
      </c>
      <c r="S51" s="38">
        <f t="shared" si="55"/>
        <v>1.692162595623192E-05</v>
      </c>
      <c r="T51" s="38">
        <f t="shared" si="55"/>
        <v>1.6921625956294108E-05</v>
      </c>
      <c r="U51" s="38">
        <f t="shared" si="55"/>
        <v>1.692162595628426E-05</v>
      </c>
      <c r="V51" s="38">
        <f t="shared" si="55"/>
        <v>1.6921625956285817E-05</v>
      </c>
      <c r="W51" s="38">
        <f t="shared" si="55"/>
        <v>1.692162595628557E-05</v>
      </c>
      <c r="X51" s="38">
        <f t="shared" si="55"/>
        <v>1.692162595628561E-05</v>
      </c>
      <c r="Y51" s="38">
        <f t="shared" si="55"/>
        <v>1.6921625956285604E-05</v>
      </c>
      <c r="Z51" s="39">
        <f t="shared" si="55"/>
        <v>1.6921625956285604E-05</v>
      </c>
      <c r="AA51" s="40">
        <f t="shared" si="2"/>
        <v>0</v>
      </c>
      <c r="AB51" s="41">
        <f t="shared" si="3"/>
        <v>0</v>
      </c>
    </row>
    <row r="52" spans="1:28" ht="12.75">
      <c r="A52" s="34">
        <f t="shared" si="4"/>
        <v>10671.895716335934</v>
      </c>
      <c r="B52" s="47">
        <f t="shared" si="5"/>
        <v>995.0000000000001</v>
      </c>
      <c r="C52" s="35">
        <f t="shared" si="6"/>
        <v>10</v>
      </c>
      <c r="D52" s="36">
        <f t="shared" si="7"/>
        <v>0.009346733668341708</v>
      </c>
      <c r="E52" s="37">
        <f t="shared" si="8"/>
        <v>1E-05</v>
      </c>
      <c r="F52" s="38">
        <f aca="true" t="shared" si="56" ref="F52:Z52">(0.026/$A52)*LN($D52/E52)</f>
        <v>1.6664811019002622E-05</v>
      </c>
      <c r="G52" s="38">
        <f t="shared" si="56"/>
        <v>1.542055492811248E-05</v>
      </c>
      <c r="H52" s="38">
        <f t="shared" si="56"/>
        <v>1.5609607415761812E-05</v>
      </c>
      <c r="I52" s="38">
        <f t="shared" si="56"/>
        <v>1.5579920471766897E-05</v>
      </c>
      <c r="J52" s="38">
        <f t="shared" si="56"/>
        <v>1.558455834201372E-05</v>
      </c>
      <c r="K52" s="38">
        <f t="shared" si="56"/>
        <v>1.55838332042881E-05</v>
      </c>
      <c r="L52" s="38">
        <f t="shared" si="56"/>
        <v>1.5583946566387466E-05</v>
      </c>
      <c r="M52" s="38">
        <f t="shared" si="56"/>
        <v>1.558392884393646E-05</v>
      </c>
      <c r="N52" s="38">
        <f t="shared" si="56"/>
        <v>1.5583931614565334E-05</v>
      </c>
      <c r="O52" s="38">
        <f t="shared" si="56"/>
        <v>1.5583931181420505E-05</v>
      </c>
      <c r="P52" s="38">
        <f t="shared" si="56"/>
        <v>1.558393124913597E-05</v>
      </c>
      <c r="Q52" s="38">
        <f t="shared" si="56"/>
        <v>1.5583931238549713E-05</v>
      </c>
      <c r="R52" s="38">
        <f t="shared" si="56"/>
        <v>1.5583931240204706E-05</v>
      </c>
      <c r="S52" s="38">
        <f t="shared" si="56"/>
        <v>1.5583931239945975E-05</v>
      </c>
      <c r="T52" s="38">
        <f t="shared" si="56"/>
        <v>1.5583931239986423E-05</v>
      </c>
      <c r="U52" s="38">
        <f t="shared" si="56"/>
        <v>1.55839312399801E-05</v>
      </c>
      <c r="V52" s="38">
        <f t="shared" si="56"/>
        <v>1.558393123998109E-05</v>
      </c>
      <c r="W52" s="38">
        <f t="shared" si="56"/>
        <v>1.5583931239980934E-05</v>
      </c>
      <c r="X52" s="38">
        <f t="shared" si="56"/>
        <v>1.5583931239980958E-05</v>
      </c>
      <c r="Y52" s="38">
        <f t="shared" si="56"/>
        <v>1.5583931239980954E-05</v>
      </c>
      <c r="Z52" s="39">
        <f t="shared" si="56"/>
        <v>1.5583931239980958E-05</v>
      </c>
      <c r="AA52" s="40">
        <f t="shared" si="2"/>
        <v>0</v>
      </c>
      <c r="AB52" s="41">
        <f t="shared" si="3"/>
        <v>0</v>
      </c>
    </row>
    <row r="53" spans="1:28" ht="12.75">
      <c r="A53" s="34">
        <f t="shared" si="4"/>
        <v>11739.085287969527</v>
      </c>
      <c r="B53" s="47">
        <f t="shared" si="5"/>
        <v>995.0000000000001</v>
      </c>
      <c r="C53" s="35">
        <f t="shared" si="6"/>
        <v>10</v>
      </c>
      <c r="D53" s="36">
        <f t="shared" si="7"/>
        <v>0.009346733668341708</v>
      </c>
      <c r="E53" s="37">
        <f t="shared" si="8"/>
        <v>1E-05</v>
      </c>
      <c r="F53" s="38">
        <f aca="true" t="shared" si="57" ref="F53:Z53">(0.026/$A53)*LN($D53/E53)</f>
        <v>1.5149828199093294E-05</v>
      </c>
      <c r="G53" s="38">
        <f t="shared" si="57"/>
        <v>1.4229781508355678E-05</v>
      </c>
      <c r="H53" s="38">
        <f t="shared" si="57"/>
        <v>1.4368544917046048E-05</v>
      </c>
      <c r="I53" s="38">
        <f t="shared" si="57"/>
        <v>1.4347051432241185E-05</v>
      </c>
      <c r="J53" s="38">
        <f t="shared" si="57"/>
        <v>1.4350367001937678E-05</v>
      </c>
      <c r="K53" s="38">
        <f t="shared" si="57"/>
        <v>1.434985522063063E-05</v>
      </c>
      <c r="L53" s="38">
        <f t="shared" si="57"/>
        <v>1.4349934209927049E-05</v>
      </c>
      <c r="M53" s="38">
        <f t="shared" si="57"/>
        <v>1.4349922018385563E-05</v>
      </c>
      <c r="N53" s="38">
        <f t="shared" si="57"/>
        <v>1.4349923900075166E-05</v>
      </c>
      <c r="O53" s="38">
        <f t="shared" si="57"/>
        <v>1.4349923609647821E-05</v>
      </c>
      <c r="P53" s="38">
        <f t="shared" si="57"/>
        <v>1.4349923654473513E-05</v>
      </c>
      <c r="Q53" s="38">
        <f t="shared" si="57"/>
        <v>1.4349923647554939E-05</v>
      </c>
      <c r="R53" s="38">
        <f t="shared" si="57"/>
        <v>1.434992364862278E-05</v>
      </c>
      <c r="S53" s="38">
        <f t="shared" si="57"/>
        <v>1.4349923648457964E-05</v>
      </c>
      <c r="T53" s="38">
        <f t="shared" si="57"/>
        <v>1.4349923648483402E-05</v>
      </c>
      <c r="U53" s="38">
        <f t="shared" si="57"/>
        <v>1.4349923648479477E-05</v>
      </c>
      <c r="V53" s="38">
        <f t="shared" si="57"/>
        <v>1.4349923648480082E-05</v>
      </c>
      <c r="W53" s="38">
        <f t="shared" si="57"/>
        <v>1.434992364847999E-05</v>
      </c>
      <c r="X53" s="38">
        <f t="shared" si="57"/>
        <v>1.4349923648480004E-05</v>
      </c>
      <c r="Y53" s="38">
        <f t="shared" si="57"/>
        <v>1.4349923648480002E-05</v>
      </c>
      <c r="Z53" s="39">
        <f t="shared" si="57"/>
        <v>1.4349923648480002E-05</v>
      </c>
      <c r="AA53" s="40">
        <f t="shared" si="2"/>
        <v>0</v>
      </c>
      <c r="AB53" s="41">
        <f t="shared" si="3"/>
        <v>0</v>
      </c>
    </row>
    <row r="54" spans="1:28" ht="12.75">
      <c r="A54" s="34">
        <f t="shared" si="4"/>
        <v>12912.993816766479</v>
      </c>
      <c r="B54" s="47">
        <f t="shared" si="5"/>
        <v>995.0000000000001</v>
      </c>
      <c r="C54" s="35">
        <f t="shared" si="6"/>
        <v>10</v>
      </c>
      <c r="D54" s="36">
        <f t="shared" si="7"/>
        <v>0.009346733668341708</v>
      </c>
      <c r="E54" s="37">
        <f t="shared" si="8"/>
        <v>1E-05</v>
      </c>
      <c r="F54" s="38">
        <f aca="true" t="shared" si="58" ref="F54:Z54">(0.026/$A54)*LN($D54/E54)</f>
        <v>1.3772571090084815E-05</v>
      </c>
      <c r="G54" s="38">
        <f t="shared" si="58"/>
        <v>1.3128069744024807E-05</v>
      </c>
      <c r="H54" s="38">
        <f t="shared" si="58"/>
        <v>1.3224568279218273E-05</v>
      </c>
      <c r="I54" s="38">
        <f t="shared" si="58"/>
        <v>1.3209822254211618E-05</v>
      </c>
      <c r="J54" s="38">
        <f t="shared" si="58"/>
        <v>1.3212068628449359E-05</v>
      </c>
      <c r="K54" s="38">
        <f t="shared" si="58"/>
        <v>1.3211726259305549E-05</v>
      </c>
      <c r="L54" s="38">
        <f t="shared" si="58"/>
        <v>1.3211778435911821E-05</v>
      </c>
      <c r="M54" s="38">
        <f t="shared" si="58"/>
        <v>1.3211770484178467E-05</v>
      </c>
      <c r="N54" s="38">
        <f t="shared" si="58"/>
        <v>1.321177169602343E-05</v>
      </c>
      <c r="O54" s="38">
        <f t="shared" si="58"/>
        <v>1.3211771511338088E-05</v>
      </c>
      <c r="P54" s="38">
        <f t="shared" si="58"/>
        <v>1.321177153948416E-05</v>
      </c>
      <c r="Q54" s="38">
        <f t="shared" si="58"/>
        <v>1.3211771535194693E-05</v>
      </c>
      <c r="R54" s="38">
        <f t="shared" si="58"/>
        <v>1.321177153584841E-05</v>
      </c>
      <c r="S54" s="38">
        <f t="shared" si="58"/>
        <v>1.3211771535748783E-05</v>
      </c>
      <c r="T54" s="38">
        <f t="shared" si="58"/>
        <v>1.3211771535763965E-05</v>
      </c>
      <c r="U54" s="38">
        <f t="shared" si="58"/>
        <v>1.3211771535761651E-05</v>
      </c>
      <c r="V54" s="38">
        <f t="shared" si="58"/>
        <v>1.3211771535762004E-05</v>
      </c>
      <c r="W54" s="38">
        <f t="shared" si="58"/>
        <v>1.3211771535761951E-05</v>
      </c>
      <c r="X54" s="38">
        <f t="shared" si="58"/>
        <v>1.321177153576196E-05</v>
      </c>
      <c r="Y54" s="38">
        <f t="shared" si="58"/>
        <v>1.3211771535761958E-05</v>
      </c>
      <c r="Z54" s="39">
        <f t="shared" si="58"/>
        <v>1.3211771535761958E-05</v>
      </c>
      <c r="AA54" s="40">
        <f t="shared" si="2"/>
        <v>0</v>
      </c>
      <c r="AB54" s="41">
        <f t="shared" si="3"/>
        <v>0</v>
      </c>
    </row>
    <row r="55" spans="1:28" ht="12.75">
      <c r="A55" s="34">
        <f t="shared" si="4"/>
        <v>14204.293198443127</v>
      </c>
      <c r="B55" s="47">
        <f t="shared" si="5"/>
        <v>995.0000000000001</v>
      </c>
      <c r="C55" s="35">
        <f t="shared" si="6"/>
        <v>10</v>
      </c>
      <c r="D55" s="36">
        <f t="shared" si="7"/>
        <v>0.009346733668341708</v>
      </c>
      <c r="E55" s="37">
        <f t="shared" si="8"/>
        <v>1E-05</v>
      </c>
      <c r="F55" s="38">
        <f aca="true" t="shared" si="59" ref="F55:Z55">(0.026/$A55)*LN($D55/E55)</f>
        <v>1.2520519172804376E-05</v>
      </c>
      <c r="G55" s="38">
        <f t="shared" si="59"/>
        <v>1.2109067709503218E-05</v>
      </c>
      <c r="H55" s="38">
        <f t="shared" si="59"/>
        <v>1.217023026242552E-05</v>
      </c>
      <c r="I55" s="38">
        <f t="shared" si="59"/>
        <v>1.216100807140589E-05</v>
      </c>
      <c r="J55" s="38">
        <f t="shared" si="59"/>
        <v>1.2162395637365235E-05</v>
      </c>
      <c r="K55" s="38">
        <f t="shared" si="59"/>
        <v>1.216218679769215E-05</v>
      </c>
      <c r="L55" s="38">
        <f t="shared" si="59"/>
        <v>1.216221822819479E-05</v>
      </c>
      <c r="M55" s="38">
        <f t="shared" si="59"/>
        <v>1.21622134978498E-05</v>
      </c>
      <c r="N55" s="38">
        <f t="shared" si="59"/>
        <v>1.2162214209774118E-05</v>
      </c>
      <c r="O55" s="38">
        <f t="shared" si="59"/>
        <v>1.2162214102628379E-05</v>
      </c>
      <c r="P55" s="38">
        <f t="shared" si="59"/>
        <v>1.2162214118753982E-05</v>
      </c>
      <c r="Q55" s="38">
        <f t="shared" si="59"/>
        <v>1.2162214116327055E-05</v>
      </c>
      <c r="R55" s="38">
        <f t="shared" si="59"/>
        <v>1.216221411669231E-05</v>
      </c>
      <c r="S55" s="38">
        <f t="shared" si="59"/>
        <v>1.2162214116637338E-05</v>
      </c>
      <c r="T55" s="38">
        <f t="shared" si="59"/>
        <v>1.2162214116645612E-05</v>
      </c>
      <c r="U55" s="38">
        <f t="shared" si="59"/>
        <v>1.2162214116644367E-05</v>
      </c>
      <c r="V55" s="38">
        <f t="shared" si="59"/>
        <v>1.2162214116644553E-05</v>
      </c>
      <c r="W55" s="38">
        <f t="shared" si="59"/>
        <v>1.2162214116644526E-05</v>
      </c>
      <c r="X55" s="38">
        <f t="shared" si="59"/>
        <v>1.216221411664453E-05</v>
      </c>
      <c r="Y55" s="38">
        <f t="shared" si="59"/>
        <v>1.216221411664453E-05</v>
      </c>
      <c r="Z55" s="39">
        <f t="shared" si="59"/>
        <v>1.216221411664453E-05</v>
      </c>
      <c r="AA55" s="40">
        <f t="shared" si="2"/>
        <v>0</v>
      </c>
      <c r="AB55" s="41">
        <f t="shared" si="3"/>
        <v>0</v>
      </c>
    </row>
    <row r="56" spans="1:28" ht="12.75">
      <c r="A56" s="34">
        <f t="shared" si="4"/>
        <v>15624.722518287439</v>
      </c>
      <c r="B56" s="47">
        <f t="shared" si="5"/>
        <v>995.0000000000001</v>
      </c>
      <c r="C56" s="35">
        <f t="shared" si="6"/>
        <v>10</v>
      </c>
      <c r="D56" s="36">
        <f t="shared" si="7"/>
        <v>0.009346733668341708</v>
      </c>
      <c r="E56" s="37">
        <f t="shared" si="8"/>
        <v>1E-05</v>
      </c>
      <c r="F56" s="38">
        <f aca="true" t="shared" si="60" ref="F56:Z56">(0.026/$A56)*LN($D56/E56)</f>
        <v>1.1382290157094888E-05</v>
      </c>
      <c r="G56" s="38">
        <f t="shared" si="60"/>
        <v>1.1166842328001882E-05</v>
      </c>
      <c r="H56" s="38">
        <f t="shared" si="60"/>
        <v>1.1198641552626752E-05</v>
      </c>
      <c r="I56" s="38">
        <f t="shared" si="60"/>
        <v>1.1193909718035551E-05</v>
      </c>
      <c r="J56" s="38">
        <f t="shared" si="60"/>
        <v>1.1194612979813386E-05</v>
      </c>
      <c r="K56" s="38">
        <f t="shared" si="60"/>
        <v>1.119450843978663E-05</v>
      </c>
      <c r="L56" s="38">
        <f t="shared" si="60"/>
        <v>1.1194523979270339E-05</v>
      </c>
      <c r="M56" s="38">
        <f t="shared" si="60"/>
        <v>1.1194521669375064E-05</v>
      </c>
      <c r="N56" s="38">
        <f t="shared" si="60"/>
        <v>1.1194522012733514E-05</v>
      </c>
      <c r="O56" s="38">
        <f t="shared" si="60"/>
        <v>1.1194521961694388E-05</v>
      </c>
      <c r="P56" s="38">
        <f t="shared" si="60"/>
        <v>1.119452196928119E-05</v>
      </c>
      <c r="Q56" s="38">
        <f t="shared" si="60"/>
        <v>1.1194521968153436E-05</v>
      </c>
      <c r="R56" s="38">
        <f t="shared" si="60"/>
        <v>1.1194521968321072E-05</v>
      </c>
      <c r="S56" s="38">
        <f t="shared" si="60"/>
        <v>1.1194521968296154E-05</v>
      </c>
      <c r="T56" s="38">
        <f t="shared" si="60"/>
        <v>1.119452196829986E-05</v>
      </c>
      <c r="U56" s="38">
        <f t="shared" si="60"/>
        <v>1.1194521968299307E-05</v>
      </c>
      <c r="V56" s="38">
        <f t="shared" si="60"/>
        <v>1.119452196829939E-05</v>
      </c>
      <c r="W56" s="38">
        <f t="shared" si="60"/>
        <v>1.1194521968299376E-05</v>
      </c>
      <c r="X56" s="38">
        <f t="shared" si="60"/>
        <v>1.119452196829938E-05</v>
      </c>
      <c r="Y56" s="38">
        <f t="shared" si="60"/>
        <v>1.1194521968299378E-05</v>
      </c>
      <c r="Z56" s="39">
        <f t="shared" si="60"/>
        <v>1.119452196829938E-05</v>
      </c>
      <c r="AA56" s="40">
        <f t="shared" si="2"/>
        <v>0</v>
      </c>
      <c r="AB56" s="41">
        <f t="shared" si="3"/>
        <v>0</v>
      </c>
    </row>
    <row r="57" spans="1:28" ht="12.75">
      <c r="A57" s="34">
        <f t="shared" si="4"/>
        <v>17187.194770116184</v>
      </c>
      <c r="B57" s="47">
        <f t="shared" si="5"/>
        <v>995.0000000000001</v>
      </c>
      <c r="C57" s="35">
        <f t="shared" si="6"/>
        <v>10</v>
      </c>
      <c r="D57" s="36">
        <f t="shared" si="7"/>
        <v>0.009346733668341708</v>
      </c>
      <c r="E57" s="37">
        <f t="shared" si="8"/>
        <v>1E-05</v>
      </c>
      <c r="F57" s="38">
        <f aca="true" t="shared" si="61" ref="F57:Z57">(0.026/$A57)*LN($D57/E57)</f>
        <v>1.0347536506449897E-05</v>
      </c>
      <c r="G57" s="38">
        <f t="shared" si="61"/>
        <v>1.0295855712480098E-05</v>
      </c>
      <c r="H57" s="38">
        <f t="shared" si="61"/>
        <v>1.0303430097291421E-05</v>
      </c>
      <c r="I57" s="38">
        <f t="shared" si="61"/>
        <v>1.0302317613821427E-05</v>
      </c>
      <c r="J57" s="38">
        <f t="shared" si="61"/>
        <v>1.0302480957952136E-05</v>
      </c>
      <c r="K57" s="38">
        <f t="shared" si="61"/>
        <v>1.0302456973295483E-05</v>
      </c>
      <c r="L57" s="38">
        <f t="shared" si="61"/>
        <v>1.0302460495061839E-05</v>
      </c>
      <c r="M57" s="38">
        <f t="shared" si="61"/>
        <v>1.0302459977945804E-05</v>
      </c>
      <c r="N57" s="38">
        <f t="shared" si="61"/>
        <v>1.0302460053876155E-05</v>
      </c>
      <c r="O57" s="38">
        <f t="shared" si="61"/>
        <v>1.0302460042726977E-05</v>
      </c>
      <c r="P57" s="38">
        <f t="shared" si="61"/>
        <v>1.0302460044364058E-05</v>
      </c>
      <c r="Q57" s="38">
        <f t="shared" si="61"/>
        <v>1.0302460044123678E-05</v>
      </c>
      <c r="R57" s="38">
        <f t="shared" si="61"/>
        <v>1.0302460044158974E-05</v>
      </c>
      <c r="S57" s="38">
        <f t="shared" si="61"/>
        <v>1.0302460044153792E-05</v>
      </c>
      <c r="T57" s="38">
        <f t="shared" si="61"/>
        <v>1.0302460044154553E-05</v>
      </c>
      <c r="U57" s="38">
        <f t="shared" si="61"/>
        <v>1.030246004415444E-05</v>
      </c>
      <c r="V57" s="38">
        <f t="shared" si="61"/>
        <v>1.0302460044154458E-05</v>
      </c>
      <c r="W57" s="38">
        <f t="shared" si="61"/>
        <v>1.0302460044154456E-05</v>
      </c>
      <c r="X57" s="38">
        <f t="shared" si="61"/>
        <v>1.0302460044154456E-05</v>
      </c>
      <c r="Y57" s="38">
        <f t="shared" si="61"/>
        <v>1.0302460044154456E-05</v>
      </c>
      <c r="Z57" s="39">
        <f t="shared" si="61"/>
        <v>1.0302460044154456E-05</v>
      </c>
      <c r="AA57" s="40">
        <f t="shared" si="2"/>
        <v>0</v>
      </c>
      <c r="AB57" s="41">
        <f t="shared" si="3"/>
        <v>0</v>
      </c>
    </row>
    <row r="58" spans="1:28" ht="12.75">
      <c r="A58" s="34">
        <f t="shared" si="4"/>
        <v>18905.914247127803</v>
      </c>
      <c r="B58" s="47">
        <f t="shared" si="5"/>
        <v>995.0000000000001</v>
      </c>
      <c r="C58" s="35">
        <f t="shared" si="6"/>
        <v>10</v>
      </c>
      <c r="D58" s="36">
        <f t="shared" si="7"/>
        <v>0.009346733668341708</v>
      </c>
      <c r="E58" s="37">
        <f t="shared" si="8"/>
        <v>1E-05</v>
      </c>
      <c r="F58" s="38">
        <f aca="true" t="shared" si="62" ref="F58:Z58">(0.026/$A58)*LN($D58/E58)</f>
        <v>9.406851369499908E-06</v>
      </c>
      <c r="G58" s="38">
        <f t="shared" si="62"/>
        <v>9.490942346656474E-06</v>
      </c>
      <c r="H58" s="38">
        <f t="shared" si="62"/>
        <v>9.478703321668647E-06</v>
      </c>
      <c r="I58" s="38">
        <f t="shared" si="62"/>
        <v>9.48047789243499E-06</v>
      </c>
      <c r="J58" s="38">
        <f t="shared" si="62"/>
        <v>9.480220450431604E-06</v>
      </c>
      <c r="K58" s="38">
        <f t="shared" si="62"/>
        <v>9.480257795283167E-06</v>
      </c>
      <c r="L58" s="38">
        <f t="shared" si="62"/>
        <v>9.480252377930485E-06</v>
      </c>
      <c r="M58" s="38">
        <f t="shared" si="62"/>
        <v>9.480253163786081E-06</v>
      </c>
      <c r="N58" s="38">
        <f t="shared" si="62"/>
        <v>9.48025304978775E-06</v>
      </c>
      <c r="O58" s="38">
        <f t="shared" si="62"/>
        <v>9.480253066324654E-06</v>
      </c>
      <c r="P58" s="38">
        <f t="shared" si="62"/>
        <v>9.480253063925766E-06</v>
      </c>
      <c r="Q58" s="38">
        <f t="shared" si="62"/>
        <v>9.480253064273756E-06</v>
      </c>
      <c r="R58" s="38">
        <f t="shared" si="62"/>
        <v>9.480253064223276E-06</v>
      </c>
      <c r="S58" s="38">
        <f t="shared" si="62"/>
        <v>9.4802530642306E-06</v>
      </c>
      <c r="T58" s="38">
        <f t="shared" si="62"/>
        <v>9.480253064229535E-06</v>
      </c>
      <c r="U58" s="38">
        <f t="shared" si="62"/>
        <v>9.48025306422969E-06</v>
      </c>
      <c r="V58" s="38">
        <f t="shared" si="62"/>
        <v>9.480253064229668E-06</v>
      </c>
      <c r="W58" s="38">
        <f t="shared" si="62"/>
        <v>9.480253064229671E-06</v>
      </c>
      <c r="X58" s="38">
        <f t="shared" si="62"/>
        <v>9.480253064229671E-06</v>
      </c>
      <c r="Y58" s="38">
        <f t="shared" si="62"/>
        <v>9.480253064229671E-06</v>
      </c>
      <c r="Z58" s="39">
        <f t="shared" si="62"/>
        <v>9.480253064229671E-06</v>
      </c>
      <c r="AA58" s="40">
        <f t="shared" si="2"/>
        <v>0</v>
      </c>
      <c r="AB58" s="41">
        <f t="shared" si="3"/>
        <v>0</v>
      </c>
    </row>
    <row r="59" spans="1:28" ht="12.75">
      <c r="A59" s="34">
        <f t="shared" si="4"/>
        <v>20796.505671840583</v>
      </c>
      <c r="B59" s="47">
        <f t="shared" si="5"/>
        <v>995.0000000000001</v>
      </c>
      <c r="C59" s="35">
        <f t="shared" si="6"/>
        <v>10</v>
      </c>
      <c r="D59" s="36">
        <f t="shared" si="7"/>
        <v>0.009346733668341708</v>
      </c>
      <c r="E59" s="37">
        <f t="shared" si="8"/>
        <v>1E-05</v>
      </c>
      <c r="F59" s="38">
        <f aca="true" t="shared" si="63" ref="F59:Z59">(0.026/$A59)*LN($D59/E59)</f>
        <v>8.551683063181732E-06</v>
      </c>
      <c r="G59" s="38">
        <f t="shared" si="63"/>
        <v>8.747287148895988E-06</v>
      </c>
      <c r="H59" s="38">
        <f t="shared" si="63"/>
        <v>8.719013025066234E-06</v>
      </c>
      <c r="I59" s="38">
        <f t="shared" si="63"/>
        <v>8.723060662373871E-06</v>
      </c>
      <c r="J59" s="38">
        <f t="shared" si="63"/>
        <v>8.722480410627978E-06</v>
      </c>
      <c r="K59" s="38">
        <f t="shared" si="63"/>
        <v>8.72256357646966E-06</v>
      </c>
      <c r="L59" s="38">
        <f t="shared" si="63"/>
        <v>8.722551656205133E-06</v>
      </c>
      <c r="M59" s="38">
        <f t="shared" si="63"/>
        <v>8.72255336474464E-06</v>
      </c>
      <c r="N59" s="38">
        <f t="shared" si="63"/>
        <v>8.722553119858384E-06</v>
      </c>
      <c r="O59" s="38">
        <f t="shared" si="63"/>
        <v>8.722553154958113E-06</v>
      </c>
      <c r="P59" s="38">
        <f t="shared" si="63"/>
        <v>8.722553149927242E-06</v>
      </c>
      <c r="Q59" s="38">
        <f t="shared" si="63"/>
        <v>8.72255315064832E-06</v>
      </c>
      <c r="R59" s="38">
        <f t="shared" si="63"/>
        <v>8.722553150544968E-06</v>
      </c>
      <c r="S59" s="38">
        <f t="shared" si="63"/>
        <v>8.722553150559781E-06</v>
      </c>
      <c r="T59" s="38">
        <f t="shared" si="63"/>
        <v>8.722553150557658E-06</v>
      </c>
      <c r="U59" s="38">
        <f t="shared" si="63"/>
        <v>8.722553150557963E-06</v>
      </c>
      <c r="V59" s="38">
        <f t="shared" si="63"/>
        <v>8.72255315055792E-06</v>
      </c>
      <c r="W59" s="38">
        <f t="shared" si="63"/>
        <v>8.722553150557926E-06</v>
      </c>
      <c r="X59" s="38">
        <f t="shared" si="63"/>
        <v>8.722553150557924E-06</v>
      </c>
      <c r="Y59" s="38">
        <f t="shared" si="63"/>
        <v>8.722553150557926E-06</v>
      </c>
      <c r="Z59" s="39">
        <f t="shared" si="63"/>
        <v>8.722553150557924E-06</v>
      </c>
      <c r="AA59" s="40">
        <f t="shared" si="2"/>
        <v>0</v>
      </c>
      <c r="AB59" s="41">
        <f t="shared" si="3"/>
        <v>0</v>
      </c>
    </row>
    <row r="60" spans="1:28" ht="12.75">
      <c r="A60" s="34">
        <f t="shared" si="4"/>
        <v>22876.15623902464</v>
      </c>
      <c r="B60" s="47">
        <f t="shared" si="5"/>
        <v>995.0000000000001</v>
      </c>
      <c r="C60" s="35">
        <f t="shared" si="6"/>
        <v>10</v>
      </c>
      <c r="D60" s="36">
        <f t="shared" si="7"/>
        <v>0.009346733668341708</v>
      </c>
      <c r="E60" s="37">
        <f t="shared" si="8"/>
        <v>1E-05</v>
      </c>
      <c r="F60" s="38">
        <f aca="true" t="shared" si="64" ref="F60:Z60">(0.026/$A60)*LN($D60/E60)</f>
        <v>7.774257330165213E-06</v>
      </c>
      <c r="G60" s="38">
        <f t="shared" si="64"/>
        <v>8.060404447036943E-06</v>
      </c>
      <c r="H60" s="38">
        <f t="shared" si="64"/>
        <v>8.019322770996189E-06</v>
      </c>
      <c r="I60" s="38">
        <f t="shared" si="64"/>
        <v>8.025130290956452E-06</v>
      </c>
      <c r="J60" s="38">
        <f t="shared" si="64"/>
        <v>8.024307506454553E-06</v>
      </c>
      <c r="K60" s="38">
        <f t="shared" si="64"/>
        <v>8.024424038821773E-06</v>
      </c>
      <c r="L60" s="38">
        <f t="shared" si="64"/>
        <v>8.02440753341827E-06</v>
      </c>
      <c r="M60" s="38">
        <f t="shared" si="64"/>
        <v>8.024409871194918E-06</v>
      </c>
      <c r="N60" s="38">
        <f t="shared" si="64"/>
        <v>8.024409540078838E-06</v>
      </c>
      <c r="O60" s="38">
        <f t="shared" si="64"/>
        <v>8.02440958697718E-06</v>
      </c>
      <c r="P60" s="38">
        <f t="shared" si="64"/>
        <v>8.02440958033463E-06</v>
      </c>
      <c r="Q60" s="38">
        <f t="shared" si="64"/>
        <v>8.024409581275462E-06</v>
      </c>
      <c r="R60" s="38">
        <f t="shared" si="64"/>
        <v>8.024409581142206E-06</v>
      </c>
      <c r="S60" s="38">
        <f t="shared" si="64"/>
        <v>8.02440958116108E-06</v>
      </c>
      <c r="T60" s="38">
        <f t="shared" si="64"/>
        <v>8.024409581158408E-06</v>
      </c>
      <c r="U60" s="38">
        <f t="shared" si="64"/>
        <v>8.024409581158785E-06</v>
      </c>
      <c r="V60" s="38">
        <f t="shared" si="64"/>
        <v>8.024409581158733E-06</v>
      </c>
      <c r="W60" s="38">
        <f t="shared" si="64"/>
        <v>8.02440958115874E-06</v>
      </c>
      <c r="X60" s="38">
        <f t="shared" si="64"/>
        <v>8.024409581158738E-06</v>
      </c>
      <c r="Y60" s="38">
        <f t="shared" si="64"/>
        <v>8.024409581158738E-06</v>
      </c>
      <c r="Z60" s="39">
        <f t="shared" si="64"/>
        <v>8.024409581158738E-06</v>
      </c>
      <c r="AA60" s="40">
        <f t="shared" si="2"/>
        <v>0</v>
      </c>
      <c r="AB60" s="41">
        <f t="shared" si="3"/>
        <v>0</v>
      </c>
    </row>
    <row r="61" spans="1:28" ht="12.75">
      <c r="A61" s="34">
        <f t="shared" si="4"/>
        <v>25163.771862927104</v>
      </c>
      <c r="B61" s="47">
        <f t="shared" si="5"/>
        <v>995.0000000000001</v>
      </c>
      <c r="C61" s="35">
        <f t="shared" si="6"/>
        <v>10</v>
      </c>
      <c r="D61" s="36">
        <f t="shared" si="7"/>
        <v>0.009346733668341708</v>
      </c>
      <c r="E61" s="37">
        <f t="shared" si="8"/>
        <v>1E-05</v>
      </c>
      <c r="F61" s="38">
        <f aca="true" t="shared" si="65" ref="F61:Z61">(0.026/$A61)*LN($D61/E61)</f>
        <v>7.067506663786557E-06</v>
      </c>
      <c r="G61" s="38">
        <f t="shared" si="65"/>
        <v>7.4261178798225496E-06</v>
      </c>
      <c r="H61" s="38">
        <f t="shared" si="65"/>
        <v>7.374977598247235E-06</v>
      </c>
      <c r="I61" s="38">
        <f t="shared" si="65"/>
        <v>7.3821176044232614E-06</v>
      </c>
      <c r="J61" s="38">
        <f t="shared" si="65"/>
        <v>7.381117776304008E-06</v>
      </c>
      <c r="K61" s="38">
        <f t="shared" si="65"/>
        <v>7.38125772582224E-06</v>
      </c>
      <c r="L61" s="38">
        <f t="shared" si="65"/>
        <v>7.381238135446571E-06</v>
      </c>
      <c r="M61" s="38">
        <f t="shared" si="65"/>
        <v>7.381240877718888E-06</v>
      </c>
      <c r="N61" s="38">
        <f t="shared" si="65"/>
        <v>7.381240493853558E-06</v>
      </c>
      <c r="O61" s="38">
        <f t="shared" si="65"/>
        <v>7.381240547587305E-06</v>
      </c>
      <c r="P61" s="38">
        <f t="shared" si="65"/>
        <v>7.381240540065616E-06</v>
      </c>
      <c r="Q61" s="38">
        <f t="shared" si="65"/>
        <v>7.381240541118508E-06</v>
      </c>
      <c r="R61" s="38">
        <f t="shared" si="65"/>
        <v>7.381240540971123E-06</v>
      </c>
      <c r="S61" s="38">
        <f t="shared" si="65"/>
        <v>7.381240540991754E-06</v>
      </c>
      <c r="T61" s="38">
        <f t="shared" si="65"/>
        <v>7.381240540988866E-06</v>
      </c>
      <c r="U61" s="38">
        <f t="shared" si="65"/>
        <v>7.381240540989271E-06</v>
      </c>
      <c r="V61" s="38">
        <f t="shared" si="65"/>
        <v>7.381240540989214E-06</v>
      </c>
      <c r="W61" s="38">
        <f t="shared" si="65"/>
        <v>7.381240540989222E-06</v>
      </c>
      <c r="X61" s="38">
        <f t="shared" si="65"/>
        <v>7.381240540989221E-06</v>
      </c>
      <c r="Y61" s="38">
        <f t="shared" si="65"/>
        <v>7.381240540989221E-06</v>
      </c>
      <c r="Z61" s="39">
        <f t="shared" si="65"/>
        <v>7.381240540989221E-06</v>
      </c>
      <c r="AA61" s="40">
        <f t="shared" si="2"/>
        <v>0</v>
      </c>
      <c r="AB61" s="41">
        <f t="shared" si="3"/>
        <v>0</v>
      </c>
    </row>
    <row r="62" spans="1:28" ht="12.75">
      <c r="A62" s="34">
        <f t="shared" si="4"/>
        <v>27680.149049219814</v>
      </c>
      <c r="B62" s="47">
        <f t="shared" si="5"/>
        <v>995.0000000000001</v>
      </c>
      <c r="C62" s="35">
        <f t="shared" si="6"/>
        <v>10</v>
      </c>
      <c r="D62" s="36">
        <f t="shared" si="7"/>
        <v>0.009346733668341708</v>
      </c>
      <c r="E62" s="37">
        <f t="shared" si="8"/>
        <v>1E-05</v>
      </c>
      <c r="F62" s="38">
        <f aca="true" t="shared" si="66" ref="F62:Z62">(0.026/$A62)*LN($D62/E62)</f>
        <v>6.425006057987779E-06</v>
      </c>
      <c r="G62" s="38">
        <f t="shared" si="66"/>
        <v>6.8405412302253445E-06</v>
      </c>
      <c r="H62" s="38">
        <f t="shared" si="66"/>
        <v>6.781675892073938E-06</v>
      </c>
      <c r="I62" s="38">
        <f t="shared" si="66"/>
        <v>6.789793899936057E-06</v>
      </c>
      <c r="J62" s="38">
        <f t="shared" si="66"/>
        <v>6.788670181375182E-06</v>
      </c>
      <c r="K62" s="38">
        <f t="shared" si="66"/>
        <v>6.788825649666988E-06</v>
      </c>
      <c r="L62" s="38">
        <f t="shared" si="66"/>
        <v>6.788804138841943E-06</v>
      </c>
      <c r="M62" s="38">
        <f t="shared" si="66"/>
        <v>6.7888071150824584E-06</v>
      </c>
      <c r="N62" s="38">
        <f t="shared" si="66"/>
        <v>6.788806703288876E-06</v>
      </c>
      <c r="O62" s="38">
        <f t="shared" si="66"/>
        <v>6.788806760264756E-06</v>
      </c>
      <c r="P62" s="38">
        <f t="shared" si="66"/>
        <v>6.788806752381556E-06</v>
      </c>
      <c r="Q62" s="38">
        <f t="shared" si="66"/>
        <v>6.788806753472278E-06</v>
      </c>
      <c r="R62" s="38">
        <f t="shared" si="66"/>
        <v>6.788806753321366E-06</v>
      </c>
      <c r="S62" s="38">
        <f t="shared" si="66"/>
        <v>6.788806753342246E-06</v>
      </c>
      <c r="T62" s="38">
        <f t="shared" si="66"/>
        <v>6.788806753339358E-06</v>
      </c>
      <c r="U62" s="38">
        <f t="shared" si="66"/>
        <v>6.788806753339756E-06</v>
      </c>
      <c r="V62" s="38">
        <f t="shared" si="66"/>
        <v>6.788806753339701E-06</v>
      </c>
      <c r="W62" s="38">
        <f t="shared" si="66"/>
        <v>6.788806753339709E-06</v>
      </c>
      <c r="X62" s="38">
        <f t="shared" si="66"/>
        <v>6.788806753339708E-06</v>
      </c>
      <c r="Y62" s="38">
        <f t="shared" si="66"/>
        <v>6.788806753339708E-06</v>
      </c>
      <c r="Z62" s="39">
        <f t="shared" si="66"/>
        <v>6.788806753339708E-06</v>
      </c>
      <c r="AA62" s="40">
        <f t="shared" si="2"/>
        <v>0</v>
      </c>
      <c r="AB62" s="41">
        <f t="shared" si="3"/>
        <v>0</v>
      </c>
    </row>
    <row r="63" spans="1:28" ht="12.75">
      <c r="A63" s="34">
        <f t="shared" si="4"/>
        <v>30448.163954141794</v>
      </c>
      <c r="B63" s="47">
        <f t="shared" si="5"/>
        <v>995.0000000000001</v>
      </c>
      <c r="C63" s="35">
        <f t="shared" si="6"/>
        <v>10</v>
      </c>
      <c r="D63" s="36">
        <f t="shared" si="7"/>
        <v>0.009346733668341708</v>
      </c>
      <c r="E63" s="37">
        <f t="shared" si="8"/>
        <v>1E-05</v>
      </c>
      <c r="F63" s="38">
        <f aca="true" t="shared" si="67" ref="F63:Z63">(0.026/$A63)*LN($D63/E63)</f>
        <v>5.8409145981707086E-06</v>
      </c>
      <c r="G63" s="38">
        <f t="shared" si="67"/>
        <v>6.30006018733323E-06</v>
      </c>
      <c r="H63" s="38">
        <f t="shared" si="67"/>
        <v>6.235443265863793E-06</v>
      </c>
      <c r="I63" s="38">
        <f t="shared" si="67"/>
        <v>6.244246668452667E-06</v>
      </c>
      <c r="J63" s="38">
        <f t="shared" si="67"/>
        <v>6.243041940258925E-06</v>
      </c>
      <c r="K63" s="38">
        <f t="shared" si="67"/>
        <v>6.243206704575096E-06</v>
      </c>
      <c r="L63" s="38">
        <f t="shared" si="67"/>
        <v>6.24318416875249E-06</v>
      </c>
      <c r="M63" s="38">
        <f t="shared" si="67"/>
        <v>6.2431872510795815E-06</v>
      </c>
      <c r="N63" s="38">
        <f t="shared" si="67"/>
        <v>6.2431868294950105E-06</v>
      </c>
      <c r="O63" s="38">
        <f t="shared" si="67"/>
        <v>6.24318688715713E-06</v>
      </c>
      <c r="P63" s="38">
        <f t="shared" si="67"/>
        <v>6.243186879270409E-06</v>
      </c>
      <c r="Q63" s="38">
        <f t="shared" si="67"/>
        <v>6.243186880349113E-06</v>
      </c>
      <c r="R63" s="38">
        <f t="shared" si="67"/>
        <v>6.243186880201574E-06</v>
      </c>
      <c r="S63" s="38">
        <f t="shared" si="67"/>
        <v>6.243186880221753E-06</v>
      </c>
      <c r="T63" s="38">
        <f t="shared" si="67"/>
        <v>6.243186880218993E-06</v>
      </c>
      <c r="U63" s="38">
        <f t="shared" si="67"/>
        <v>6.243186880219371E-06</v>
      </c>
      <c r="V63" s="38">
        <f t="shared" si="67"/>
        <v>6.2431868802193185E-06</v>
      </c>
      <c r="W63" s="38">
        <f t="shared" si="67"/>
        <v>6.243186880219326E-06</v>
      </c>
      <c r="X63" s="38">
        <f t="shared" si="67"/>
        <v>6.243186880219325E-06</v>
      </c>
      <c r="Y63" s="38">
        <f t="shared" si="67"/>
        <v>6.243186880219325E-06</v>
      </c>
      <c r="Z63" s="39">
        <f t="shared" si="67"/>
        <v>6.243186880219325E-06</v>
      </c>
      <c r="AA63" s="40">
        <f t="shared" si="2"/>
        <v>0</v>
      </c>
      <c r="AB63" s="41">
        <f t="shared" si="3"/>
        <v>0</v>
      </c>
    </row>
    <row r="64" spans="1:28" ht="12.75">
      <c r="A64" s="34">
        <f t="shared" si="4"/>
        <v>33492.980349555975</v>
      </c>
      <c r="B64" s="47">
        <f t="shared" si="5"/>
        <v>995.0000000000001</v>
      </c>
      <c r="C64" s="35">
        <f t="shared" si="6"/>
        <v>10</v>
      </c>
      <c r="D64" s="36">
        <f t="shared" si="7"/>
        <v>0.009346733668341708</v>
      </c>
      <c r="E64" s="37">
        <f t="shared" si="8"/>
        <v>1E-05</v>
      </c>
      <c r="F64" s="38">
        <f aca="true" t="shared" si="68" ref="F64:Z64">(0.026/$A64)*LN($D64/E64)</f>
        <v>5.309922361973371E-06</v>
      </c>
      <c r="G64" s="38">
        <f t="shared" si="68"/>
        <v>5.80131502637005E-06</v>
      </c>
      <c r="H64" s="38">
        <f t="shared" si="68"/>
        <v>5.732608313958234E-06</v>
      </c>
      <c r="I64" s="38">
        <f t="shared" si="68"/>
        <v>5.7418569309305846E-06</v>
      </c>
      <c r="J64" s="38">
        <f t="shared" si="68"/>
        <v>5.740605537179787E-06</v>
      </c>
      <c r="K64" s="38">
        <f t="shared" si="68"/>
        <v>5.740774740350876E-06</v>
      </c>
      <c r="L64" s="38">
        <f t="shared" si="68"/>
        <v>5.740751859933339E-06</v>
      </c>
      <c r="M64" s="38">
        <f t="shared" si="68"/>
        <v>5.740754953887379E-06</v>
      </c>
      <c r="N64" s="38">
        <f t="shared" si="68"/>
        <v>5.740754535513542E-06</v>
      </c>
      <c r="O64" s="38">
        <f t="shared" si="68"/>
        <v>5.740754592087306E-06</v>
      </c>
      <c r="P64" s="38">
        <f t="shared" si="68"/>
        <v>5.740754584437231E-06</v>
      </c>
      <c r="Q64" s="38">
        <f t="shared" si="68"/>
        <v>5.7407545854716975E-06</v>
      </c>
      <c r="R64" s="38">
        <f t="shared" si="68"/>
        <v>5.740754585331813E-06</v>
      </c>
      <c r="S64" s="38">
        <f t="shared" si="68"/>
        <v>5.740754585350729E-06</v>
      </c>
      <c r="T64" s="38">
        <f t="shared" si="68"/>
        <v>5.740754585348171E-06</v>
      </c>
      <c r="U64" s="38">
        <f t="shared" si="68"/>
        <v>5.740754585348518E-06</v>
      </c>
      <c r="V64" s="38">
        <f t="shared" si="68"/>
        <v>5.740754585348471E-06</v>
      </c>
      <c r="W64" s="38">
        <f t="shared" si="68"/>
        <v>5.740754585348477E-06</v>
      </c>
      <c r="X64" s="38">
        <f t="shared" si="68"/>
        <v>5.740754585348476E-06</v>
      </c>
      <c r="Y64" s="38">
        <f t="shared" si="68"/>
        <v>5.740754585348476E-06</v>
      </c>
      <c r="Z64" s="39">
        <f t="shared" si="68"/>
        <v>5.740754585348476E-06</v>
      </c>
      <c r="AA64" s="40">
        <f t="shared" si="2"/>
        <v>0</v>
      </c>
      <c r="AB64" s="41">
        <f t="shared" si="3"/>
        <v>0</v>
      </c>
    </row>
    <row r="65" spans="1:28" ht="12.75">
      <c r="A65" s="34">
        <f t="shared" si="4"/>
        <v>36842.27838451157</v>
      </c>
      <c r="B65" s="47">
        <f t="shared" si="5"/>
        <v>995.0000000000001</v>
      </c>
      <c r="C65" s="35">
        <f t="shared" si="6"/>
        <v>10</v>
      </c>
      <c r="D65" s="36">
        <f t="shared" si="7"/>
        <v>0.009346733668341708</v>
      </c>
      <c r="E65" s="37">
        <f t="shared" si="8"/>
        <v>1E-05</v>
      </c>
      <c r="F65" s="38">
        <f aca="true" t="shared" si="69" ref="F65:Z65">(0.026/$A65)*LN($D65/E65)</f>
        <v>4.82720214724852E-06</v>
      </c>
      <c r="G65" s="38">
        <f t="shared" si="69"/>
        <v>5.341184190645356E-06</v>
      </c>
      <c r="H65" s="38">
        <f t="shared" si="69"/>
        <v>5.269780105846939E-06</v>
      </c>
      <c r="I65" s="38">
        <f t="shared" si="69"/>
        <v>5.279278093992504E-06</v>
      </c>
      <c r="J65" s="38">
        <f t="shared" si="69"/>
        <v>5.278007300693718E-06</v>
      </c>
      <c r="K65" s="38">
        <f t="shared" si="69"/>
        <v>5.278177195272071E-06</v>
      </c>
      <c r="L65" s="38">
        <f t="shared" si="69"/>
        <v>5.278154479400126E-06</v>
      </c>
      <c r="M65" s="38">
        <f t="shared" si="69"/>
        <v>5.278157516599128E-06</v>
      </c>
      <c r="N65" s="38">
        <f t="shared" si="69"/>
        <v>5.278157110513243E-06</v>
      </c>
      <c r="O65" s="38">
        <f t="shared" si="69"/>
        <v>5.278157164808567E-06</v>
      </c>
      <c r="P65" s="38">
        <f t="shared" si="69"/>
        <v>5.278157157549062E-06</v>
      </c>
      <c r="Q65" s="38">
        <f t="shared" si="69"/>
        <v>5.278157158519687E-06</v>
      </c>
      <c r="R65" s="38">
        <f t="shared" si="69"/>
        <v>5.278157158389911E-06</v>
      </c>
      <c r="S65" s="38">
        <f t="shared" si="69"/>
        <v>5.278157158407262E-06</v>
      </c>
      <c r="T65" s="38">
        <f t="shared" si="69"/>
        <v>5.278157158404942E-06</v>
      </c>
      <c r="U65" s="38">
        <f t="shared" si="69"/>
        <v>5.278157158405252E-06</v>
      </c>
      <c r="V65" s="38">
        <f t="shared" si="69"/>
        <v>5.278157158405211E-06</v>
      </c>
      <c r="W65" s="38">
        <f t="shared" si="69"/>
        <v>5.278157158405217E-06</v>
      </c>
      <c r="X65" s="38">
        <f t="shared" si="69"/>
        <v>5.278157158405216E-06</v>
      </c>
      <c r="Y65" s="38">
        <f t="shared" si="69"/>
        <v>5.278157158405216E-06</v>
      </c>
      <c r="Z65" s="39">
        <f t="shared" si="69"/>
        <v>5.278157158405216E-06</v>
      </c>
      <c r="AA65" s="40">
        <f t="shared" si="2"/>
        <v>0</v>
      </c>
      <c r="AB65" s="41">
        <f t="shared" si="3"/>
        <v>0</v>
      </c>
    </row>
    <row r="66" spans="1:28" ht="12.75">
      <c r="A66" s="34">
        <f t="shared" si="4"/>
        <v>40526.50622296273</v>
      </c>
      <c r="B66" s="47">
        <f t="shared" si="5"/>
        <v>995.0000000000001</v>
      </c>
      <c r="C66" s="35">
        <f t="shared" si="6"/>
        <v>10</v>
      </c>
      <c r="D66" s="36">
        <f t="shared" si="7"/>
        <v>0.009346733668341708</v>
      </c>
      <c r="E66" s="37">
        <f t="shared" si="8"/>
        <v>1E-05</v>
      </c>
      <c r="F66" s="38">
        <f aca="true" t="shared" si="70" ref="F66:Z66">(0.026/$A66)*LN($D66/E66)</f>
        <v>4.388365588407745E-06</v>
      </c>
      <c r="G66" s="38">
        <f t="shared" si="70"/>
        <v>4.916768754586556E-06</v>
      </c>
      <c r="H66" s="38">
        <f t="shared" si="70"/>
        <v>4.843827300800995E-06</v>
      </c>
      <c r="I66" s="38">
        <f t="shared" si="70"/>
        <v>4.853416235004529E-06</v>
      </c>
      <c r="J66" s="38">
        <f t="shared" si="70"/>
        <v>4.852147454910751E-06</v>
      </c>
      <c r="K66" s="38">
        <f t="shared" si="70"/>
        <v>4.852315192259209E-06</v>
      </c>
      <c r="L66" s="38">
        <f t="shared" si="70"/>
        <v>4.852293014255106E-06</v>
      </c>
      <c r="M66" s="38">
        <f t="shared" si="70"/>
        <v>4.852295946556665E-06</v>
      </c>
      <c r="N66" s="38">
        <f t="shared" si="70"/>
        <v>4.852295558856788E-06</v>
      </c>
      <c r="O66" s="38">
        <f t="shared" si="70"/>
        <v>4.852295610117258E-06</v>
      </c>
      <c r="P66" s="38">
        <f t="shared" si="70"/>
        <v>4.852295603339758E-06</v>
      </c>
      <c r="Q66" s="38">
        <f t="shared" si="70"/>
        <v>4.852295604235858E-06</v>
      </c>
      <c r="R66" s="38">
        <f t="shared" si="70"/>
        <v>4.852295604117378E-06</v>
      </c>
      <c r="S66" s="38">
        <f t="shared" si="70"/>
        <v>4.852295604133043E-06</v>
      </c>
      <c r="T66" s="38">
        <f t="shared" si="70"/>
        <v>4.852295604130972E-06</v>
      </c>
      <c r="U66" s="38">
        <f t="shared" si="70"/>
        <v>4.852295604131246E-06</v>
      </c>
      <c r="V66" s="38">
        <f t="shared" si="70"/>
        <v>4.8522956041312095E-06</v>
      </c>
      <c r="W66" s="38">
        <f t="shared" si="70"/>
        <v>4.8522956041312146E-06</v>
      </c>
      <c r="X66" s="38">
        <f t="shared" si="70"/>
        <v>4.852295604131214E-06</v>
      </c>
      <c r="Y66" s="38">
        <f t="shared" si="70"/>
        <v>4.852295604131214E-06</v>
      </c>
      <c r="Z66" s="39">
        <f t="shared" si="70"/>
        <v>4.852295604131214E-06</v>
      </c>
      <c r="AA66" s="40">
        <f t="shared" si="2"/>
        <v>0</v>
      </c>
      <c r="AB66" s="41">
        <f t="shared" si="3"/>
        <v>0</v>
      </c>
    </row>
    <row r="67" spans="1:28" ht="12.75">
      <c r="A67" s="34">
        <f t="shared" si="4"/>
        <v>44579.156845259</v>
      </c>
      <c r="B67" s="47">
        <f t="shared" si="5"/>
        <v>995.0000000000001</v>
      </c>
      <c r="C67" s="35">
        <f t="shared" si="6"/>
        <v>10</v>
      </c>
      <c r="D67" s="36">
        <f t="shared" si="7"/>
        <v>0.009346733668341708</v>
      </c>
      <c r="E67" s="37">
        <f t="shared" si="8"/>
        <v>1E-05</v>
      </c>
      <c r="F67" s="38">
        <f aca="true" t="shared" si="71" ref="F67:Z67">(0.026/$A67)*LN($D67/E67)</f>
        <v>3.989423262188859E-06</v>
      </c>
      <c r="G67" s="38">
        <f t="shared" si="71"/>
        <v>4.5253777433430316E-06</v>
      </c>
      <c r="H67" s="38">
        <f t="shared" si="71"/>
        <v>4.451858770223595E-06</v>
      </c>
      <c r="I67" s="38">
        <f t="shared" si="71"/>
        <v>4.461411730415468E-06</v>
      </c>
      <c r="J67" s="38">
        <f t="shared" si="71"/>
        <v>4.4601615504322745E-06</v>
      </c>
      <c r="K67" s="38">
        <f t="shared" si="71"/>
        <v>4.460325007080926E-06</v>
      </c>
      <c r="L67" s="38">
        <f t="shared" si="71"/>
        <v>4.460303633093931E-06</v>
      </c>
      <c r="M67" s="38">
        <f t="shared" si="71"/>
        <v>4.460306427963686E-06</v>
      </c>
      <c r="N67" s="38">
        <f t="shared" si="71"/>
        <v>4.460306062504813E-06</v>
      </c>
      <c r="O67" s="38">
        <f t="shared" si="71"/>
        <v>4.460306110292424E-06</v>
      </c>
      <c r="P67" s="38">
        <f t="shared" si="71"/>
        <v>4.460306104043689E-06</v>
      </c>
      <c r="Q67" s="38">
        <f t="shared" si="71"/>
        <v>4.460306104860777E-06</v>
      </c>
      <c r="R67" s="38">
        <f t="shared" si="71"/>
        <v>4.460306104753934E-06</v>
      </c>
      <c r="S67" s="38">
        <f t="shared" si="71"/>
        <v>4.460306104767905E-06</v>
      </c>
      <c r="T67" s="38">
        <f t="shared" si="71"/>
        <v>4.460306104766078E-06</v>
      </c>
      <c r="U67" s="38">
        <f t="shared" si="71"/>
        <v>4.460306104766316E-06</v>
      </c>
      <c r="V67" s="38">
        <f t="shared" si="71"/>
        <v>4.460306104766286E-06</v>
      </c>
      <c r="W67" s="38">
        <f t="shared" si="71"/>
        <v>4.46030610476629E-06</v>
      </c>
      <c r="X67" s="38">
        <f t="shared" si="71"/>
        <v>4.460306104766289E-06</v>
      </c>
      <c r="Y67" s="38">
        <f t="shared" si="71"/>
        <v>4.460306104766289E-06</v>
      </c>
      <c r="Z67" s="39">
        <f t="shared" si="71"/>
        <v>4.460306104766289E-06</v>
      </c>
      <c r="AA67" s="40">
        <f t="shared" si="2"/>
        <v>0</v>
      </c>
      <c r="AB67" s="41">
        <f t="shared" si="3"/>
        <v>0</v>
      </c>
    </row>
    <row r="68" spans="1:28" ht="12.75">
      <c r="A68" s="34">
        <f t="shared" si="4"/>
        <v>49037.0725297849</v>
      </c>
      <c r="B68" s="47">
        <f t="shared" si="5"/>
        <v>995.0000000000001</v>
      </c>
      <c r="C68" s="35">
        <f t="shared" si="6"/>
        <v>10</v>
      </c>
      <c r="D68" s="36">
        <f t="shared" si="7"/>
        <v>0.009346733668341708</v>
      </c>
      <c r="E68" s="37">
        <f t="shared" si="8"/>
        <v>1E-05</v>
      </c>
      <c r="F68" s="38">
        <f aca="true" t="shared" si="72" ref="F68:Z68">(0.026/$A68)*LN($D68/E68)</f>
        <v>3.6267484201716904E-06</v>
      </c>
      <c r="G68" s="38">
        <f t="shared" si="72"/>
        <v>4.16451428162654E-06</v>
      </c>
      <c r="H68" s="38">
        <f t="shared" si="72"/>
        <v>4.0912056226326415E-06</v>
      </c>
      <c r="I68" s="38">
        <f t="shared" si="72"/>
        <v>4.100622145135959E-06</v>
      </c>
      <c r="J68" s="38">
        <f t="shared" si="72"/>
        <v>4.099403187154118E-06</v>
      </c>
      <c r="K68" s="38">
        <f t="shared" si="72"/>
        <v>4.099560822045922E-06</v>
      </c>
      <c r="L68" s="38">
        <f t="shared" si="72"/>
        <v>4.099540434160632E-06</v>
      </c>
      <c r="M68" s="38">
        <f t="shared" si="72"/>
        <v>4.099543071006472E-06</v>
      </c>
      <c r="N68" s="38">
        <f t="shared" si="72"/>
        <v>4.099542729972032E-06</v>
      </c>
      <c r="O68" s="38">
        <f t="shared" si="72"/>
        <v>4.099542774079448E-06</v>
      </c>
      <c r="P68" s="38">
        <f t="shared" si="72"/>
        <v>4.099542768374851E-06</v>
      </c>
      <c r="Q68" s="38">
        <f t="shared" si="72"/>
        <v>4.09954276911265E-06</v>
      </c>
      <c r="R68" s="38">
        <f t="shared" si="72"/>
        <v>4.099542769017228E-06</v>
      </c>
      <c r="S68" s="38">
        <f t="shared" si="72"/>
        <v>4.099542769029569E-06</v>
      </c>
      <c r="T68" s="38">
        <f t="shared" si="72"/>
        <v>4.099542769027972E-06</v>
      </c>
      <c r="U68" s="38">
        <f t="shared" si="72"/>
        <v>4.099542769028179E-06</v>
      </c>
      <c r="V68" s="38">
        <f t="shared" si="72"/>
        <v>4.099542769028153E-06</v>
      </c>
      <c r="W68" s="38">
        <f t="shared" si="72"/>
        <v>4.099542769028156E-06</v>
      </c>
      <c r="X68" s="38">
        <f t="shared" si="72"/>
        <v>4.099542769028155E-06</v>
      </c>
      <c r="Y68" s="38">
        <f t="shared" si="72"/>
        <v>4.099542769028155E-06</v>
      </c>
      <c r="Z68" s="39">
        <f t="shared" si="72"/>
        <v>4.099542769028155E-06</v>
      </c>
      <c r="AA68" s="40">
        <f aca="true" t="shared" si="73" ref="AA68:AA84">Y68-Z68</f>
        <v>0</v>
      </c>
      <c r="AB68" s="41">
        <f aca="true" t="shared" si="74" ref="AB68:AB80">AA68/Z68</f>
        <v>0</v>
      </c>
    </row>
    <row r="69" spans="1:28" ht="12.75">
      <c r="A69" s="34">
        <f aca="true" t="shared" si="75" ref="A69:A80">A68+A68/10</f>
        <v>53940.77978276339</v>
      </c>
      <c r="B69" s="47">
        <f aca="true" t="shared" si="76" ref="B69:B80">B68</f>
        <v>995.0000000000001</v>
      </c>
      <c r="C69" s="35">
        <f aca="true" t="shared" si="77" ref="C69:C80">C68</f>
        <v>10</v>
      </c>
      <c r="D69" s="36">
        <f aca="true" t="shared" si="78" ref="D69:D80">D68</f>
        <v>0.009346733668341708</v>
      </c>
      <c r="E69" s="37">
        <f aca="true" t="shared" si="79" ref="E69:E80">E68</f>
        <v>1E-05</v>
      </c>
      <c r="F69" s="38">
        <f aca="true" t="shared" si="80" ref="F69:Z69">(0.026/$A69)*LN($D69/E69)</f>
        <v>3.2970440183379E-06</v>
      </c>
      <c r="G69" s="38">
        <f t="shared" si="80"/>
        <v>3.831862542343269E-06</v>
      </c>
      <c r="H69" s="38">
        <f t="shared" si="80"/>
        <v>3.7594045332968446E-06</v>
      </c>
      <c r="I69" s="38">
        <f t="shared" si="80"/>
        <v>3.7686063046605474E-06</v>
      </c>
      <c r="J69" s="38">
        <f t="shared" si="80"/>
        <v>3.76742794588091E-06</v>
      </c>
      <c r="K69" s="38">
        <f t="shared" si="80"/>
        <v>3.7675786832062987E-06</v>
      </c>
      <c r="L69" s="38">
        <f t="shared" si="80"/>
        <v>3.7675593980443786E-06</v>
      </c>
      <c r="M69" s="38">
        <f t="shared" si="80"/>
        <v>3.7675618653230107E-06</v>
      </c>
      <c r="N69" s="38">
        <f t="shared" si="80"/>
        <v>3.767561549666992E-06</v>
      </c>
      <c r="O69" s="38">
        <f t="shared" si="80"/>
        <v>3.767561590051038E-06</v>
      </c>
      <c r="P69" s="38">
        <f t="shared" si="80"/>
        <v>3.7675615848844287E-06</v>
      </c>
      <c r="Q69" s="38">
        <f t="shared" si="80"/>
        <v>3.767561585545429E-06</v>
      </c>
      <c r="R69" s="38">
        <f t="shared" si="80"/>
        <v>3.7675615854608626E-06</v>
      </c>
      <c r="S69" s="38">
        <f t="shared" si="80"/>
        <v>3.7675615854716818E-06</v>
      </c>
      <c r="T69" s="38">
        <f t="shared" si="80"/>
        <v>3.7675615854702973E-06</v>
      </c>
      <c r="U69" s="38">
        <f t="shared" si="80"/>
        <v>3.7675615854704743E-06</v>
      </c>
      <c r="V69" s="38">
        <f t="shared" si="80"/>
        <v>3.767561585470452E-06</v>
      </c>
      <c r="W69" s="38">
        <f t="shared" si="80"/>
        <v>3.767561585470455E-06</v>
      </c>
      <c r="X69" s="38">
        <f t="shared" si="80"/>
        <v>3.7675615854704544E-06</v>
      </c>
      <c r="Y69" s="38">
        <f t="shared" si="80"/>
        <v>3.7675615854704544E-06</v>
      </c>
      <c r="Z69" s="39">
        <f t="shared" si="80"/>
        <v>3.7675615854704544E-06</v>
      </c>
      <c r="AA69" s="40">
        <f t="shared" si="73"/>
        <v>0</v>
      </c>
      <c r="AB69" s="41">
        <f t="shared" si="74"/>
        <v>0</v>
      </c>
    </row>
    <row r="70" spans="1:28" ht="12.75">
      <c r="A70" s="34">
        <f t="shared" si="75"/>
        <v>59334.85776103973</v>
      </c>
      <c r="B70" s="47">
        <f t="shared" si="76"/>
        <v>995.0000000000001</v>
      </c>
      <c r="C70" s="35">
        <f t="shared" si="77"/>
        <v>10</v>
      </c>
      <c r="D70" s="36">
        <f t="shared" si="78"/>
        <v>0.009346733668341708</v>
      </c>
      <c r="E70" s="37">
        <f t="shared" si="79"/>
        <v>1E-05</v>
      </c>
      <c r="F70" s="38">
        <f aca="true" t="shared" si="81" ref="F70:Z70">(0.026/$A70)*LN($D70/E70)</f>
        <v>2.9973127439435454E-06</v>
      </c>
      <c r="G70" s="38">
        <f t="shared" si="81"/>
        <v>3.525275464073266E-06</v>
      </c>
      <c r="H70" s="38">
        <f t="shared" si="81"/>
        <v>3.4541822871686537E-06</v>
      </c>
      <c r="I70" s="38">
        <f t="shared" si="81"/>
        <v>3.463109475521955E-06</v>
      </c>
      <c r="J70" s="38">
        <f t="shared" si="81"/>
        <v>3.4619784503176344E-06</v>
      </c>
      <c r="K70" s="38">
        <f t="shared" si="81"/>
        <v>3.4621215835348567E-06</v>
      </c>
      <c r="L70" s="38">
        <f t="shared" si="81"/>
        <v>3.4621034671917346E-06</v>
      </c>
      <c r="M70" s="38">
        <f t="shared" si="81"/>
        <v>3.4621057601323167E-06</v>
      </c>
      <c r="N70" s="38">
        <f t="shared" si="81"/>
        <v>3.462105469919855E-06</v>
      </c>
      <c r="O70" s="38">
        <f t="shared" si="81"/>
        <v>3.4621055066513994E-06</v>
      </c>
      <c r="P70" s="38">
        <f t="shared" si="81"/>
        <v>3.4621055020023697E-06</v>
      </c>
      <c r="Q70" s="38">
        <f t="shared" si="81"/>
        <v>3.462105502590787E-06</v>
      </c>
      <c r="R70" s="38">
        <f t="shared" si="81"/>
        <v>3.462105502516312E-06</v>
      </c>
      <c r="S70" s="38">
        <f t="shared" si="81"/>
        <v>3.4621055025257382E-06</v>
      </c>
      <c r="T70" s="38">
        <f t="shared" si="81"/>
        <v>3.462105502524545E-06</v>
      </c>
      <c r="U70" s="38">
        <f t="shared" si="81"/>
        <v>3.4621055025246964E-06</v>
      </c>
      <c r="V70" s="38">
        <f t="shared" si="81"/>
        <v>3.462105502524677E-06</v>
      </c>
      <c r="W70" s="38">
        <f t="shared" si="81"/>
        <v>3.46210550252468E-06</v>
      </c>
      <c r="X70" s="38">
        <f t="shared" si="81"/>
        <v>3.4621055025246794E-06</v>
      </c>
      <c r="Y70" s="38">
        <f t="shared" si="81"/>
        <v>3.4621055025246794E-06</v>
      </c>
      <c r="Z70" s="39">
        <f t="shared" si="81"/>
        <v>3.4621055025246794E-06</v>
      </c>
      <c r="AA70" s="40">
        <f t="shared" si="73"/>
        <v>0</v>
      </c>
      <c r="AB70" s="41">
        <f t="shared" si="74"/>
        <v>0</v>
      </c>
    </row>
    <row r="71" spans="1:28" ht="12.75">
      <c r="A71" s="34">
        <f t="shared" si="75"/>
        <v>65268.34353714371</v>
      </c>
      <c r="B71" s="47">
        <f t="shared" si="76"/>
        <v>995.0000000000001</v>
      </c>
      <c r="C71" s="35">
        <f t="shared" si="77"/>
        <v>10</v>
      </c>
      <c r="D71" s="36">
        <f t="shared" si="78"/>
        <v>0.009346733668341708</v>
      </c>
      <c r="E71" s="37">
        <f t="shared" si="79"/>
        <v>1E-05</v>
      </c>
      <c r="F71" s="38">
        <f aca="true" t="shared" si="82" ref="F71:Z71">(0.026/$A71)*LN($D71/E71)</f>
        <v>2.724829767221405E-06</v>
      </c>
      <c r="G71" s="38">
        <f t="shared" si="82"/>
        <v>3.242763205469352E-06</v>
      </c>
      <c r="H71" s="38">
        <f t="shared" si="82"/>
        <v>3.1734414499316357E-06</v>
      </c>
      <c r="I71" s="38">
        <f t="shared" si="82"/>
        <v>3.1820495834890905E-06</v>
      </c>
      <c r="J71" s="38">
        <f t="shared" si="82"/>
        <v>3.1809704854466994E-06</v>
      </c>
      <c r="K71" s="38">
        <f t="shared" si="82"/>
        <v>3.1811055988298963E-06</v>
      </c>
      <c r="L71" s="38">
        <f t="shared" si="82"/>
        <v>3.1810886788336203E-06</v>
      </c>
      <c r="M71" s="38">
        <f t="shared" si="82"/>
        <v>3.181090797653745E-06</v>
      </c>
      <c r="N71" s="38">
        <f t="shared" si="82"/>
        <v>3.181090532322176E-06</v>
      </c>
      <c r="O71" s="38">
        <f t="shared" si="82"/>
        <v>3.1810905655486024E-06</v>
      </c>
      <c r="P71" s="38">
        <f t="shared" si="82"/>
        <v>3.181090561387788E-06</v>
      </c>
      <c r="Q71" s="38">
        <f t="shared" si="82"/>
        <v>3.1810905619088302E-06</v>
      </c>
      <c r="R71" s="38">
        <f t="shared" si="82"/>
        <v>3.181090561843582E-06</v>
      </c>
      <c r="S71" s="38">
        <f t="shared" si="82"/>
        <v>3.181090561851753E-06</v>
      </c>
      <c r="T71" s="38">
        <f t="shared" si="82"/>
        <v>3.1810905618507297E-06</v>
      </c>
      <c r="U71" s="38">
        <f t="shared" si="82"/>
        <v>3.181090561850858E-06</v>
      </c>
      <c r="V71" s="38">
        <f t="shared" si="82"/>
        <v>3.181090561850842E-06</v>
      </c>
      <c r="W71" s="38">
        <f t="shared" si="82"/>
        <v>3.1810905618508436E-06</v>
      </c>
      <c r="X71" s="38">
        <f t="shared" si="82"/>
        <v>3.1810905618508436E-06</v>
      </c>
      <c r="Y71" s="38">
        <f t="shared" si="82"/>
        <v>3.1810905618508436E-06</v>
      </c>
      <c r="Z71" s="39">
        <f t="shared" si="82"/>
        <v>3.1810905618508436E-06</v>
      </c>
      <c r="AA71" s="40">
        <f t="shared" si="73"/>
        <v>0</v>
      </c>
      <c r="AB71" s="41">
        <f t="shared" si="74"/>
        <v>0</v>
      </c>
    </row>
    <row r="72" spans="1:28" ht="12.75">
      <c r="A72" s="34">
        <f t="shared" si="75"/>
        <v>71795.17789085807</v>
      </c>
      <c r="B72" s="47">
        <f t="shared" si="76"/>
        <v>995.0000000000001</v>
      </c>
      <c r="C72" s="35">
        <f t="shared" si="77"/>
        <v>10</v>
      </c>
      <c r="D72" s="36">
        <f t="shared" si="78"/>
        <v>0.009346733668341708</v>
      </c>
      <c r="E72" s="37">
        <f t="shared" si="79"/>
        <v>1E-05</v>
      </c>
      <c r="F72" s="38">
        <f aca="true" t="shared" si="83" ref="F72:Z72">(0.026/$A72)*LN($D72/E72)</f>
        <v>2.477117970201277E-06</v>
      </c>
      <c r="G72" s="38">
        <f t="shared" si="83"/>
        <v>2.9824823040986027E-06</v>
      </c>
      <c r="H72" s="38">
        <f t="shared" si="83"/>
        <v>2.9152470877408564E-06</v>
      </c>
      <c r="I72" s="38">
        <f t="shared" si="83"/>
        <v>2.9235044026581676E-06</v>
      </c>
      <c r="J72" s="38">
        <f t="shared" si="83"/>
        <v>2.9224801025605067E-06</v>
      </c>
      <c r="K72" s="38">
        <f t="shared" si="83"/>
        <v>2.9226070072370077E-06</v>
      </c>
      <c r="L72" s="38">
        <f t="shared" si="83"/>
        <v>2.9225912820902858E-06</v>
      </c>
      <c r="M72" s="38">
        <f t="shared" si="83"/>
        <v>2.9225932306042635E-06</v>
      </c>
      <c r="N72" s="38">
        <f t="shared" si="83"/>
        <v>2.9225929891619583E-06</v>
      </c>
      <c r="O72" s="38">
        <f t="shared" si="83"/>
        <v>2.9225930190793055E-06</v>
      </c>
      <c r="P72" s="38">
        <f t="shared" si="83"/>
        <v>2.9225930153722184E-06</v>
      </c>
      <c r="Q72" s="38">
        <f t="shared" si="83"/>
        <v>2.922593015831567E-06</v>
      </c>
      <c r="R72" s="38">
        <f t="shared" si="83"/>
        <v>2.9225930157746484E-06</v>
      </c>
      <c r="S72" s="38">
        <f t="shared" si="83"/>
        <v>2.9225930157817017E-06</v>
      </c>
      <c r="T72" s="38">
        <f t="shared" si="83"/>
        <v>2.922593015780828E-06</v>
      </c>
      <c r="U72" s="38">
        <f t="shared" si="83"/>
        <v>2.922593015780936E-06</v>
      </c>
      <c r="V72" s="38">
        <f t="shared" si="83"/>
        <v>2.9225930157809224E-06</v>
      </c>
      <c r="W72" s="38">
        <f t="shared" si="83"/>
        <v>2.9225930157809245E-06</v>
      </c>
      <c r="X72" s="38">
        <f t="shared" si="83"/>
        <v>2.922593015780924E-06</v>
      </c>
      <c r="Y72" s="38">
        <f t="shared" si="83"/>
        <v>2.922593015780924E-06</v>
      </c>
      <c r="Z72" s="39">
        <f t="shared" si="83"/>
        <v>2.922593015780924E-06</v>
      </c>
      <c r="AA72" s="40">
        <f t="shared" si="73"/>
        <v>0</v>
      </c>
      <c r="AB72" s="41">
        <f t="shared" si="74"/>
        <v>0</v>
      </c>
    </row>
    <row r="73" spans="1:28" ht="12.75">
      <c r="A73" s="34">
        <f t="shared" si="75"/>
        <v>78974.69567994388</v>
      </c>
      <c r="B73" s="47">
        <f t="shared" si="76"/>
        <v>995.0000000000001</v>
      </c>
      <c r="C73" s="35">
        <f t="shared" si="77"/>
        <v>10</v>
      </c>
      <c r="D73" s="36">
        <f t="shared" si="78"/>
        <v>0.009346733668341708</v>
      </c>
      <c r="E73" s="37">
        <f t="shared" si="79"/>
        <v>1E-05</v>
      </c>
      <c r="F73" s="38">
        <f aca="true" t="shared" si="84" ref="F73:Z73">(0.026/$A73)*LN($D73/E73)</f>
        <v>2.2519254274557067E-06</v>
      </c>
      <c r="G73" s="38">
        <f t="shared" si="84"/>
        <v>2.742725507064111E-06</v>
      </c>
      <c r="H73" s="38">
        <f t="shared" si="84"/>
        <v>2.677814461612664E-06</v>
      </c>
      <c r="I73" s="38">
        <f t="shared" si="84"/>
        <v>2.6856996522232677E-06</v>
      </c>
      <c r="J73" s="38">
        <f t="shared" si="84"/>
        <v>2.6847316452992697E-06</v>
      </c>
      <c r="K73" s="38">
        <f t="shared" si="84"/>
        <v>2.6848503272526892E-06</v>
      </c>
      <c r="L73" s="38">
        <f t="shared" si="84"/>
        <v>2.6848357740160293E-06</v>
      </c>
      <c r="M73" s="38">
        <f t="shared" si="84"/>
        <v>2.6848375585551604E-06</v>
      </c>
      <c r="N73" s="38">
        <f t="shared" si="84"/>
        <v>2.684837339731846E-06</v>
      </c>
      <c r="O73" s="38">
        <f t="shared" si="84"/>
        <v>2.6848373665643365E-06</v>
      </c>
      <c r="P73" s="38">
        <f t="shared" si="84"/>
        <v>2.6848373632740903E-06</v>
      </c>
      <c r="Q73" s="38">
        <f t="shared" si="84"/>
        <v>2.6848373636775457E-06</v>
      </c>
      <c r="R73" s="38">
        <f t="shared" si="84"/>
        <v>2.6848373636280735E-06</v>
      </c>
      <c r="S73" s="38">
        <f t="shared" si="84"/>
        <v>2.68483736363414E-06</v>
      </c>
      <c r="T73" s="38">
        <f t="shared" si="84"/>
        <v>2.6848373636333962E-06</v>
      </c>
      <c r="U73" s="38">
        <f t="shared" si="84"/>
        <v>2.6848373636334873E-06</v>
      </c>
      <c r="V73" s="38">
        <f t="shared" si="84"/>
        <v>2.6848373636334763E-06</v>
      </c>
      <c r="W73" s="38">
        <f t="shared" si="84"/>
        <v>2.684837363633477E-06</v>
      </c>
      <c r="X73" s="38">
        <f t="shared" si="84"/>
        <v>2.684837363633477E-06</v>
      </c>
      <c r="Y73" s="38">
        <f t="shared" si="84"/>
        <v>2.684837363633477E-06</v>
      </c>
      <c r="Z73" s="39">
        <f t="shared" si="84"/>
        <v>2.684837363633477E-06</v>
      </c>
      <c r="AA73" s="40">
        <f t="shared" si="73"/>
        <v>0</v>
      </c>
      <c r="AB73" s="41">
        <f t="shared" si="74"/>
        <v>0</v>
      </c>
    </row>
    <row r="74" spans="1:28" ht="12.75">
      <c r="A74" s="34">
        <f t="shared" si="75"/>
        <v>86872.16524793826</v>
      </c>
      <c r="B74" s="47">
        <f t="shared" si="76"/>
        <v>995.0000000000001</v>
      </c>
      <c r="C74" s="35">
        <f t="shared" si="77"/>
        <v>10</v>
      </c>
      <c r="D74" s="36">
        <f t="shared" si="78"/>
        <v>0.009346733668341708</v>
      </c>
      <c r="E74" s="37">
        <f t="shared" si="79"/>
        <v>1E-05</v>
      </c>
      <c r="F74" s="38">
        <f aca="true" t="shared" si="85" ref="F74:Z74">(0.026/$A74)*LN($D74/E74)</f>
        <v>2.047204934050643E-06</v>
      </c>
      <c r="G74" s="38">
        <f t="shared" si="85"/>
        <v>2.5219122408615213E-06</v>
      </c>
      <c r="H74" s="38">
        <f t="shared" si="85"/>
        <v>2.459497627442583E-06</v>
      </c>
      <c r="I74" s="38">
        <f t="shared" si="85"/>
        <v>2.46699794123652E-06</v>
      </c>
      <c r="J74" s="38">
        <f t="shared" si="85"/>
        <v>2.4660866349420336E-06</v>
      </c>
      <c r="K74" s="38">
        <f t="shared" si="85"/>
        <v>2.4661972128860916E-06</v>
      </c>
      <c r="L74" s="38">
        <f t="shared" si="85"/>
        <v>2.466183793175604E-06</v>
      </c>
      <c r="M74" s="38">
        <f t="shared" si="85"/>
        <v>2.466185421756093E-06</v>
      </c>
      <c r="N74" s="38">
        <f t="shared" si="85"/>
        <v>2.4661852241154095E-06</v>
      </c>
      <c r="O74" s="38">
        <f t="shared" si="85"/>
        <v>2.4661852481006098E-06</v>
      </c>
      <c r="P74" s="38">
        <f t="shared" si="85"/>
        <v>2.466185245189823E-06</v>
      </c>
      <c r="Q74" s="38">
        <f t="shared" si="85"/>
        <v>2.466185245543069E-06</v>
      </c>
      <c r="R74" s="38">
        <f t="shared" si="85"/>
        <v>2.4661852455001996E-06</v>
      </c>
      <c r="S74" s="38">
        <f t="shared" si="85"/>
        <v>2.4661852455054025E-06</v>
      </c>
      <c r="T74" s="38">
        <f t="shared" si="85"/>
        <v>2.466185245504771E-06</v>
      </c>
      <c r="U74" s="38">
        <f t="shared" si="85"/>
        <v>2.4661852455048472E-06</v>
      </c>
      <c r="V74" s="38">
        <f t="shared" si="85"/>
        <v>2.4661852455048384E-06</v>
      </c>
      <c r="W74" s="38">
        <f t="shared" si="85"/>
        <v>2.4661852455048396E-06</v>
      </c>
      <c r="X74" s="38">
        <f t="shared" si="85"/>
        <v>2.4661852455048396E-06</v>
      </c>
      <c r="Y74" s="38">
        <f t="shared" si="85"/>
        <v>2.4661852455048396E-06</v>
      </c>
      <c r="Z74" s="39">
        <f t="shared" si="85"/>
        <v>2.4661852455048396E-06</v>
      </c>
      <c r="AA74" s="40">
        <f t="shared" si="73"/>
        <v>0</v>
      </c>
      <c r="AB74" s="41">
        <f t="shared" si="74"/>
        <v>0</v>
      </c>
    </row>
    <row r="75" spans="1:28" ht="12.75">
      <c r="A75" s="34">
        <f t="shared" si="75"/>
        <v>95559.38177273209</v>
      </c>
      <c r="B75" s="47">
        <f t="shared" si="76"/>
        <v>995.0000000000001</v>
      </c>
      <c r="C75" s="35">
        <f t="shared" si="77"/>
        <v>10</v>
      </c>
      <c r="D75" s="36">
        <f t="shared" si="78"/>
        <v>0.009346733668341708</v>
      </c>
      <c r="E75" s="37">
        <f t="shared" si="79"/>
        <v>1E-05</v>
      </c>
      <c r="F75" s="38">
        <f aca="true" t="shared" si="86" ref="F75:Z75">(0.026/$A75)*LN($D75/E75)</f>
        <v>1.8610953945914931E-06</v>
      </c>
      <c r="G75" s="38">
        <f t="shared" si="86"/>
        <v>2.3185796882902775E-06</v>
      </c>
      <c r="H75" s="38">
        <f t="shared" si="86"/>
        <v>2.2587788773215466E-06</v>
      </c>
      <c r="I75" s="38">
        <f t="shared" si="86"/>
        <v>2.2658885050692385E-06</v>
      </c>
      <c r="J75" s="38">
        <f t="shared" si="86"/>
        <v>2.26503345691668E-06</v>
      </c>
      <c r="K75" s="38">
        <f t="shared" si="86"/>
        <v>2.2651361483009563E-06</v>
      </c>
      <c r="L75" s="38">
        <f t="shared" si="86"/>
        <v>2.265123813005432E-06</v>
      </c>
      <c r="M75" s="38">
        <f t="shared" si="86"/>
        <v>2.265125294692352E-06</v>
      </c>
      <c r="N75" s="38">
        <f t="shared" si="86"/>
        <v>2.2651251167151497E-06</v>
      </c>
      <c r="O75" s="38">
        <f t="shared" si="86"/>
        <v>2.2651251380934007E-06</v>
      </c>
      <c r="P75" s="38">
        <f t="shared" si="86"/>
        <v>2.2651251355254894E-06</v>
      </c>
      <c r="Q75" s="38">
        <f t="shared" si="86"/>
        <v>2.2651251358339416E-06</v>
      </c>
      <c r="R75" s="38">
        <f t="shared" si="86"/>
        <v>2.265125135796891E-06</v>
      </c>
      <c r="S75" s="38">
        <f t="shared" si="86"/>
        <v>2.2651251358013414E-06</v>
      </c>
      <c r="T75" s="38">
        <f t="shared" si="86"/>
        <v>2.265125135800807E-06</v>
      </c>
      <c r="U75" s="38">
        <f t="shared" si="86"/>
        <v>2.2651251358008713E-06</v>
      </c>
      <c r="V75" s="38">
        <f t="shared" si="86"/>
        <v>2.2651251358008637E-06</v>
      </c>
      <c r="W75" s="38">
        <f t="shared" si="86"/>
        <v>2.2651251358008645E-06</v>
      </c>
      <c r="X75" s="38">
        <f t="shared" si="86"/>
        <v>2.2651251358008645E-06</v>
      </c>
      <c r="Y75" s="38">
        <f t="shared" si="86"/>
        <v>2.2651251358008645E-06</v>
      </c>
      <c r="Z75" s="39">
        <f t="shared" si="86"/>
        <v>2.2651251358008645E-06</v>
      </c>
      <c r="AA75" s="40">
        <f t="shared" si="73"/>
        <v>0</v>
      </c>
      <c r="AB75" s="41">
        <f t="shared" si="74"/>
        <v>0</v>
      </c>
    </row>
    <row r="76" spans="1:28" ht="12.75">
      <c r="A76" s="34">
        <f t="shared" si="75"/>
        <v>105115.3199500053</v>
      </c>
      <c r="B76" s="47">
        <f t="shared" si="76"/>
        <v>995.0000000000001</v>
      </c>
      <c r="C76" s="35">
        <f t="shared" si="77"/>
        <v>10</v>
      </c>
      <c r="D76" s="36">
        <f t="shared" si="78"/>
        <v>0.009346733668341708</v>
      </c>
      <c r="E76" s="37">
        <f t="shared" si="79"/>
        <v>1E-05</v>
      </c>
      <c r="F76" s="38">
        <f aca="true" t="shared" si="87" ref="F76:Z76">(0.026/$A76)*LN($D76/E76)</f>
        <v>1.6919049041740846E-06</v>
      </c>
      <c r="G76" s="38">
        <f t="shared" si="87"/>
        <v>2.1313744408075117E-06</v>
      </c>
      <c r="H76" s="38">
        <f t="shared" si="87"/>
        <v>2.074258962204079E-06</v>
      </c>
      <c r="I76" s="38">
        <f t="shared" si="87"/>
        <v>2.0809776805573913E-06</v>
      </c>
      <c r="J76" s="38">
        <f t="shared" si="87"/>
        <v>2.0801777940346595E-06</v>
      </c>
      <c r="K76" s="38">
        <f t="shared" si="87"/>
        <v>2.0802728877397827E-06</v>
      </c>
      <c r="L76" s="38">
        <f t="shared" si="87"/>
        <v>2.0802615807052635E-06</v>
      </c>
      <c r="M76" s="38">
        <f t="shared" si="87"/>
        <v>2.0802629251313196E-06</v>
      </c>
      <c r="N76" s="38">
        <f t="shared" si="87"/>
        <v>2.080262765276342E-06</v>
      </c>
      <c r="O76" s="38">
        <f t="shared" si="87"/>
        <v>2.0802627842834167E-06</v>
      </c>
      <c r="P76" s="38">
        <f t="shared" si="87"/>
        <v>2.080262782023438E-06</v>
      </c>
      <c r="Q76" s="38">
        <f t="shared" si="87"/>
        <v>2.080262782292154E-06</v>
      </c>
      <c r="R76" s="38">
        <f t="shared" si="87"/>
        <v>2.080262782260203E-06</v>
      </c>
      <c r="S76" s="38">
        <f t="shared" si="87"/>
        <v>2.080262782264002E-06</v>
      </c>
      <c r="T76" s="38">
        <f t="shared" si="87"/>
        <v>2.08026278226355E-06</v>
      </c>
      <c r="U76" s="38">
        <f t="shared" si="87"/>
        <v>2.080262782263604E-06</v>
      </c>
      <c r="V76" s="38">
        <f t="shared" si="87"/>
        <v>2.0802627822635976E-06</v>
      </c>
      <c r="W76" s="38">
        <f t="shared" si="87"/>
        <v>2.0802627822635985E-06</v>
      </c>
      <c r="X76" s="38">
        <f t="shared" si="87"/>
        <v>2.0802627822635985E-06</v>
      </c>
      <c r="Y76" s="38">
        <f t="shared" si="87"/>
        <v>2.0802627822635985E-06</v>
      </c>
      <c r="Z76" s="39">
        <f t="shared" si="87"/>
        <v>2.0802627822635985E-06</v>
      </c>
      <c r="AA76" s="40">
        <f t="shared" si="73"/>
        <v>0</v>
      </c>
      <c r="AB76" s="41">
        <f t="shared" si="74"/>
        <v>0</v>
      </c>
    </row>
    <row r="77" spans="1:28" ht="12.75">
      <c r="A77" s="34">
        <f t="shared" si="75"/>
        <v>115626.85194500584</v>
      </c>
      <c r="B77" s="47">
        <f t="shared" si="76"/>
        <v>995.0000000000001</v>
      </c>
      <c r="C77" s="35">
        <f t="shared" si="77"/>
        <v>10</v>
      </c>
      <c r="D77" s="36">
        <f t="shared" si="78"/>
        <v>0.009346733668341708</v>
      </c>
      <c r="E77" s="37">
        <f t="shared" si="79"/>
        <v>1E-05</v>
      </c>
      <c r="F77" s="38">
        <f aca="true" t="shared" si="88" ref="F77:Z77">(0.026/$A77)*LN($D77/E77)</f>
        <v>1.538095367430986E-06</v>
      </c>
      <c r="G77" s="38">
        <f t="shared" si="88"/>
        <v>1.9590446954431806E-06</v>
      </c>
      <c r="H77" s="38">
        <f t="shared" si="88"/>
        <v>1.9046480400779774E-06</v>
      </c>
      <c r="I77" s="38">
        <f t="shared" si="88"/>
        <v>1.910980069953127E-06</v>
      </c>
      <c r="J77" s="38">
        <f t="shared" si="88"/>
        <v>1.9102337553213127E-06</v>
      </c>
      <c r="K77" s="38">
        <f t="shared" si="88"/>
        <v>1.9103215898475852E-06</v>
      </c>
      <c r="L77" s="38">
        <f t="shared" si="88"/>
        <v>1.9103112507315363E-06</v>
      </c>
      <c r="M77" s="38">
        <f t="shared" si="88"/>
        <v>1.910312467737615E-06</v>
      </c>
      <c r="N77" s="38">
        <f t="shared" si="88"/>
        <v>1.910312324484814E-06</v>
      </c>
      <c r="O77" s="38">
        <f t="shared" si="88"/>
        <v>1.910312341346981E-06</v>
      </c>
      <c r="P77" s="38">
        <f t="shared" si="88"/>
        <v>1.9103123393621495E-06</v>
      </c>
      <c r="Q77" s="38">
        <f t="shared" si="88"/>
        <v>1.9103123395957824E-06</v>
      </c>
      <c r="R77" s="38">
        <f t="shared" si="88"/>
        <v>1.9103123395682813E-06</v>
      </c>
      <c r="S77" s="38">
        <f t="shared" si="88"/>
        <v>1.9103123395715187E-06</v>
      </c>
      <c r="T77" s="38">
        <f t="shared" si="88"/>
        <v>1.9103123395711375E-06</v>
      </c>
      <c r="U77" s="38">
        <f t="shared" si="88"/>
        <v>1.9103123395711824E-06</v>
      </c>
      <c r="V77" s="38">
        <f t="shared" si="88"/>
        <v>1.9103123395711773E-06</v>
      </c>
      <c r="W77" s="38">
        <f t="shared" si="88"/>
        <v>1.9103123395711777E-06</v>
      </c>
      <c r="X77" s="38">
        <f t="shared" si="88"/>
        <v>1.9103123395711777E-06</v>
      </c>
      <c r="Y77" s="38">
        <f t="shared" si="88"/>
        <v>1.9103123395711777E-06</v>
      </c>
      <c r="Z77" s="39">
        <f t="shared" si="88"/>
        <v>1.9103123395711777E-06</v>
      </c>
      <c r="AA77" s="40">
        <f t="shared" si="73"/>
        <v>0</v>
      </c>
      <c r="AB77" s="41">
        <f t="shared" si="74"/>
        <v>0</v>
      </c>
    </row>
    <row r="78" spans="1:28" ht="12.75">
      <c r="A78" s="34">
        <f t="shared" si="75"/>
        <v>127189.53713950643</v>
      </c>
      <c r="B78" s="47">
        <f t="shared" si="76"/>
        <v>995.0000000000001</v>
      </c>
      <c r="C78" s="35">
        <f t="shared" si="77"/>
        <v>10</v>
      </c>
      <c r="D78" s="36">
        <f t="shared" si="78"/>
        <v>0.009346733668341708</v>
      </c>
      <c r="E78" s="37">
        <f t="shared" si="79"/>
        <v>1E-05</v>
      </c>
      <c r="F78" s="38">
        <f aca="true" t="shared" si="89" ref="F78:Z78">(0.026/$A78)*LN($D78/E78)</f>
        <v>1.398268515846351E-06</v>
      </c>
      <c r="G78" s="38">
        <f t="shared" si="89"/>
        <v>1.8004329662541201E-06</v>
      </c>
      <c r="H78" s="38">
        <f t="shared" si="89"/>
        <v>1.7487572976124447E-06</v>
      </c>
      <c r="I78" s="38">
        <f t="shared" si="89"/>
        <v>1.7547103468063868E-06</v>
      </c>
      <c r="J78" s="38">
        <f t="shared" si="89"/>
        <v>1.7540156525069053E-06</v>
      </c>
      <c r="K78" s="38">
        <f t="shared" si="89"/>
        <v>1.754096598665328E-06</v>
      </c>
      <c r="L78" s="38">
        <f t="shared" si="89"/>
        <v>1.7540871651248304E-06</v>
      </c>
      <c r="M78" s="38">
        <f t="shared" si="89"/>
        <v>1.7540882644959927E-06</v>
      </c>
      <c r="N78" s="38">
        <f t="shared" si="89"/>
        <v>1.7540881363765636E-06</v>
      </c>
      <c r="O78" s="38">
        <f t="shared" si="89"/>
        <v>1.7540881513074477E-06</v>
      </c>
      <c r="P78" s="38">
        <f t="shared" si="89"/>
        <v>1.7540881495674203E-06</v>
      </c>
      <c r="Q78" s="38">
        <f t="shared" si="89"/>
        <v>1.7540881497702009E-06</v>
      </c>
      <c r="R78" s="38">
        <f t="shared" si="89"/>
        <v>1.7540881497465693E-06</v>
      </c>
      <c r="S78" s="38">
        <f t="shared" si="89"/>
        <v>1.7540881497493232E-06</v>
      </c>
      <c r="T78" s="38">
        <f t="shared" si="89"/>
        <v>1.7540881497490022E-06</v>
      </c>
      <c r="U78" s="38">
        <f t="shared" si="89"/>
        <v>1.7540881497490397E-06</v>
      </c>
      <c r="V78" s="38">
        <f t="shared" si="89"/>
        <v>1.7540881497490352E-06</v>
      </c>
      <c r="W78" s="38">
        <f t="shared" si="89"/>
        <v>1.7540881497490359E-06</v>
      </c>
      <c r="X78" s="38">
        <f t="shared" si="89"/>
        <v>1.7540881497490356E-06</v>
      </c>
      <c r="Y78" s="38">
        <f t="shared" si="89"/>
        <v>1.7540881497490356E-06</v>
      </c>
      <c r="Z78" s="39">
        <f t="shared" si="89"/>
        <v>1.7540881497490356E-06</v>
      </c>
      <c r="AA78" s="40">
        <f t="shared" si="73"/>
        <v>0</v>
      </c>
      <c r="AB78" s="41">
        <f t="shared" si="74"/>
        <v>0</v>
      </c>
    </row>
    <row r="79" spans="1:28" ht="12.75">
      <c r="A79" s="34">
        <f t="shared" si="75"/>
        <v>139908.49085345707</v>
      </c>
      <c r="B79" s="47">
        <f t="shared" si="76"/>
        <v>995.0000000000001</v>
      </c>
      <c r="C79" s="35">
        <f t="shared" si="77"/>
        <v>10</v>
      </c>
      <c r="D79" s="36">
        <f t="shared" si="78"/>
        <v>0.009346733668341708</v>
      </c>
      <c r="E79" s="37">
        <f t="shared" si="79"/>
        <v>1E-05</v>
      </c>
      <c r="F79" s="38">
        <f aca="true" t="shared" si="90" ref="F79:Z79">(0.026/$A79)*LN($D79/E79)</f>
        <v>1.2711531962239553E-06</v>
      </c>
      <c r="G79" s="38">
        <f t="shared" si="90"/>
        <v>1.6544692812527966E-06</v>
      </c>
      <c r="H79" s="38">
        <f t="shared" si="90"/>
        <v>1.605491196838129E-06</v>
      </c>
      <c r="I79" s="38">
        <f t="shared" si="90"/>
        <v>1.6110756597657993E-06</v>
      </c>
      <c r="J79" s="38">
        <f t="shared" si="90"/>
        <v>1.610430379271238E-06</v>
      </c>
      <c r="K79" s="38">
        <f t="shared" si="90"/>
        <v>1.6105048265563973E-06</v>
      </c>
      <c r="L79" s="38">
        <f t="shared" si="90"/>
        <v>1.6104962359039636E-06</v>
      </c>
      <c r="M79" s="38">
        <f t="shared" si="90"/>
        <v>1.610497227179873E-06</v>
      </c>
      <c r="N79" s="38">
        <f t="shared" si="90"/>
        <v>1.6104971127962156E-06</v>
      </c>
      <c r="O79" s="38">
        <f t="shared" si="90"/>
        <v>1.61049712599498E-06</v>
      </c>
      <c r="P79" s="38">
        <f t="shared" si="90"/>
        <v>1.6104971244719708E-06</v>
      </c>
      <c r="Q79" s="38">
        <f t="shared" si="90"/>
        <v>1.610497124647711E-06</v>
      </c>
      <c r="R79" s="38">
        <f t="shared" si="90"/>
        <v>1.6104971246274325E-06</v>
      </c>
      <c r="S79" s="38">
        <f t="shared" si="90"/>
        <v>1.6104971246297726E-06</v>
      </c>
      <c r="T79" s="38">
        <f t="shared" si="90"/>
        <v>1.6104971246295026E-06</v>
      </c>
      <c r="U79" s="38">
        <f t="shared" si="90"/>
        <v>1.6104971246295335E-06</v>
      </c>
      <c r="V79" s="38">
        <f t="shared" si="90"/>
        <v>1.61049712462953E-06</v>
      </c>
      <c r="W79" s="38">
        <f t="shared" si="90"/>
        <v>1.6104971246295304E-06</v>
      </c>
      <c r="X79" s="38">
        <f t="shared" si="90"/>
        <v>1.6104971246295304E-06</v>
      </c>
      <c r="Y79" s="38">
        <f t="shared" si="90"/>
        <v>1.6104971246295304E-06</v>
      </c>
      <c r="Z79" s="39">
        <f t="shared" si="90"/>
        <v>1.6104971246295304E-06</v>
      </c>
      <c r="AA79" s="40">
        <f t="shared" si="73"/>
        <v>0</v>
      </c>
      <c r="AB79" s="41">
        <f t="shared" si="74"/>
        <v>0</v>
      </c>
    </row>
    <row r="80" spans="1:28" ht="12.75">
      <c r="A80" s="34">
        <f t="shared" si="75"/>
        <v>153899.3399388028</v>
      </c>
      <c r="B80" s="47">
        <f t="shared" si="76"/>
        <v>995.0000000000001</v>
      </c>
      <c r="C80" s="35">
        <f t="shared" si="77"/>
        <v>10</v>
      </c>
      <c r="D80" s="36">
        <f t="shared" si="78"/>
        <v>0.009346733668341708</v>
      </c>
      <c r="E80" s="37">
        <f t="shared" si="79"/>
        <v>1E-05</v>
      </c>
      <c r="F80" s="38">
        <f aca="true" t="shared" si="91" ref="F80:Z80">(0.026/$A80)*LN($D80/E80)</f>
        <v>1.1555938147490503E-06</v>
      </c>
      <c r="G80" s="38">
        <f t="shared" si="91"/>
        <v>1.5201648367785389E-06</v>
      </c>
      <c r="H80" s="38">
        <f t="shared" si="91"/>
        <v>1.4738403017541729E-06</v>
      </c>
      <c r="I80" s="38">
        <f t="shared" si="91"/>
        <v>1.4790685930165428E-06</v>
      </c>
      <c r="J80" s="38">
        <f t="shared" si="91"/>
        <v>1.4784703512008589E-06</v>
      </c>
      <c r="K80" s="38">
        <f t="shared" si="91"/>
        <v>1.478538697166868E-06</v>
      </c>
      <c r="L80" s="38">
        <f t="shared" si="91"/>
        <v>1.4785308876023108E-06</v>
      </c>
      <c r="M80" s="38">
        <f t="shared" si="91"/>
        <v>1.4785317799453937E-06</v>
      </c>
      <c r="N80" s="38">
        <f t="shared" si="91"/>
        <v>1.4785316779834935E-06</v>
      </c>
      <c r="O80" s="38">
        <f t="shared" si="91"/>
        <v>1.478531689633975E-06</v>
      </c>
      <c r="P80" s="38">
        <f t="shared" si="91"/>
        <v>1.4785316883027549E-06</v>
      </c>
      <c r="Q80" s="38">
        <f t="shared" si="91"/>
        <v>1.4785316884548642E-06</v>
      </c>
      <c r="R80" s="38">
        <f t="shared" si="91"/>
        <v>1.4785316884374835E-06</v>
      </c>
      <c r="S80" s="38">
        <f t="shared" si="91"/>
        <v>1.4785316884394696E-06</v>
      </c>
      <c r="T80" s="38">
        <f t="shared" si="91"/>
        <v>1.4785316884392428E-06</v>
      </c>
      <c r="U80" s="38">
        <f t="shared" si="91"/>
        <v>1.4785316884392686E-06</v>
      </c>
      <c r="V80" s="38">
        <f t="shared" si="91"/>
        <v>1.4785316884392656E-06</v>
      </c>
      <c r="W80" s="38">
        <f t="shared" si="91"/>
        <v>1.4785316884392659E-06</v>
      </c>
      <c r="X80" s="38">
        <f t="shared" si="91"/>
        <v>1.4785316884392659E-06</v>
      </c>
      <c r="Y80" s="38">
        <f t="shared" si="91"/>
        <v>1.4785316884392659E-06</v>
      </c>
      <c r="Z80" s="39">
        <f t="shared" si="91"/>
        <v>1.4785316884392659E-06</v>
      </c>
      <c r="AA80" s="40">
        <f t="shared" si="73"/>
        <v>0</v>
      </c>
      <c r="AB80" s="41">
        <f t="shared" si="74"/>
        <v>0</v>
      </c>
    </row>
    <row r="81" spans="26:27" ht="12.75">
      <c r="Z81" s="39" t="e">
        <f>(0.026/$A81)*LN($D81/Y81)</f>
        <v>#DIV/0!</v>
      </c>
      <c r="AA81" s="40" t="e">
        <f t="shared" si="73"/>
        <v>#DIV/0!</v>
      </c>
    </row>
    <row r="82" spans="1:27" ht="12.75">
      <c r="A82" s="4" t="s">
        <v>0</v>
      </c>
      <c r="B82" s="43" t="s">
        <v>37</v>
      </c>
      <c r="C82" s="44"/>
      <c r="D82" s="5" t="s">
        <v>36</v>
      </c>
      <c r="E82" s="42">
        <v>1</v>
      </c>
      <c r="F82" s="42">
        <v>2</v>
      </c>
      <c r="G82" s="42">
        <v>3</v>
      </c>
      <c r="H82" s="42">
        <v>4</v>
      </c>
      <c r="I82" s="42">
        <v>5</v>
      </c>
      <c r="J82" s="42">
        <v>6</v>
      </c>
      <c r="K82" s="42">
        <v>7</v>
      </c>
      <c r="L82" s="42">
        <v>8</v>
      </c>
      <c r="M82" s="42">
        <v>9</v>
      </c>
      <c r="N82" s="42">
        <v>10</v>
      </c>
      <c r="O82" s="42">
        <v>11</v>
      </c>
      <c r="P82" s="42">
        <v>12</v>
      </c>
      <c r="Q82" s="42">
        <v>13</v>
      </c>
      <c r="R82" s="42">
        <v>14</v>
      </c>
      <c r="S82" s="42">
        <v>15</v>
      </c>
      <c r="T82" s="42">
        <v>16</v>
      </c>
      <c r="U82" s="42">
        <v>17</v>
      </c>
      <c r="V82" s="42">
        <v>18</v>
      </c>
      <c r="W82" s="42">
        <v>19</v>
      </c>
      <c r="X82" s="42">
        <v>20</v>
      </c>
      <c r="Y82" s="42">
        <v>21</v>
      </c>
      <c r="AA82" s="40">
        <f t="shared" si="73"/>
        <v>21</v>
      </c>
    </row>
    <row r="83" spans="1:27" ht="12.75">
      <c r="A83" s="30">
        <f>INT(INDEX($A$3:$A$80,$D83))</f>
        <v>313</v>
      </c>
      <c r="B83" s="45">
        <v>5324</v>
      </c>
      <c r="C83" s="45"/>
      <c r="D83" s="2">
        <f>INT((B83/32767)*77+1)</f>
        <v>13</v>
      </c>
      <c r="E83" s="7">
        <f>INDEX($E$3:$Y$80,$D83,COLUMN()-5)</f>
        <v>1E-05</v>
      </c>
      <c r="F83" s="7">
        <f>INDEX($E$3:$Y$80,$D83,COLUMN()-5)</f>
        <v>1E-05</v>
      </c>
      <c r="G83" s="7">
        <f aca="true" t="shared" si="92" ref="G83:Y83">INDEX($E$3:$Y$80,$D83,COLUMN()-5)</f>
        <v>0.0005666693770882001</v>
      </c>
      <c r="H83" s="7">
        <f t="shared" si="92"/>
        <v>0.0002322122806741521</v>
      </c>
      <c r="I83" s="7">
        <f t="shared" si="92"/>
        <v>0.0003061194182291571</v>
      </c>
      <c r="J83" s="7">
        <f t="shared" si="92"/>
        <v>0.00028322768518825335</v>
      </c>
      <c r="K83" s="7">
        <f t="shared" si="92"/>
        <v>0.00028966666697593656</v>
      </c>
      <c r="L83" s="7">
        <f t="shared" si="92"/>
        <v>0.00028780435658745017</v>
      </c>
      <c r="M83" s="7">
        <f t="shared" si="92"/>
        <v>0.0002883386926627166</v>
      </c>
      <c r="N83" s="7">
        <f t="shared" si="92"/>
        <v>0.00028818502750159415</v>
      </c>
      <c r="O83" s="7">
        <f t="shared" si="92"/>
        <v>0.0002882291895660544</v>
      </c>
      <c r="P83" s="7">
        <f t="shared" si="92"/>
        <v>0.00028821649535233233</v>
      </c>
      <c r="Q83" s="7">
        <f t="shared" si="92"/>
        <v>0.0002882201440555121</v>
      </c>
      <c r="R83" s="7">
        <f t="shared" si="92"/>
        <v>0.00028821909529076837</v>
      </c>
      <c r="S83" s="7">
        <f t="shared" si="92"/>
        <v>0.0002882193967410296</v>
      </c>
      <c r="T83" s="7">
        <f t="shared" si="92"/>
        <v>0.00028821931009397327</v>
      </c>
      <c r="U83" s="7">
        <f t="shared" si="92"/>
        <v>0.00028821933499927456</v>
      </c>
      <c r="V83" s="7">
        <f t="shared" si="92"/>
        <v>0.0002882193278406459</v>
      </c>
      <c r="W83" s="7">
        <f t="shared" si="92"/>
        <v>0.0002882193298982786</v>
      </c>
      <c r="X83" s="7">
        <f t="shared" si="92"/>
        <v>0.0002882193293068452</v>
      </c>
      <c r="Y83" s="7">
        <f t="shared" si="92"/>
        <v>0.0002882193294768432</v>
      </c>
      <c r="AA83" s="40">
        <f t="shared" si="73"/>
        <v>0.0002882193294768432</v>
      </c>
    </row>
    <row r="84" spans="1:27" ht="12.75">
      <c r="A84" s="30"/>
      <c r="C84" s="30"/>
      <c r="AA84" s="40">
        <f t="shared" si="7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E51" sqref="E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2008-09-07T19:14:49Z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